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tabRatio="359" activeTab="0"/>
  </bookViews>
  <sheets>
    <sheet name="Медные радиаторы" sheetId="1" r:id="rId1"/>
  </sheets>
  <definedNames>
    <definedName name="_xlnm.Print_Area" localSheetId="0">'Медные радиаторы'!$A$1:$G$397</definedName>
  </definedNames>
  <calcPr fullCalcOnLoad="1" fullPrecision="0"/>
</workbook>
</file>

<file path=xl/sharedStrings.xml><?xml version="1.0" encoding="utf-8"?>
<sst xmlns="http://schemas.openxmlformats.org/spreadsheetml/2006/main" count="970" uniqueCount="696">
  <si>
    <t>№ п/п</t>
  </si>
  <si>
    <t>НОМЕР ИЗДЕЛИЯ</t>
  </si>
  <si>
    <t>РЯДНОСТЬ</t>
  </si>
  <si>
    <t>ОБЛАСТЬ ПРИМЕНЕНИЯ</t>
  </si>
  <si>
    <t>Радиаторы водяные для легковых автомобилей</t>
  </si>
  <si>
    <t>1 рядный</t>
  </si>
  <si>
    <t>2101-1301.012-90</t>
  </si>
  <si>
    <t>2 рядный</t>
  </si>
  <si>
    <t>ВАЗ -  2101;  ВАЗ - 2102</t>
  </si>
  <si>
    <t>2103-1301.012-60</t>
  </si>
  <si>
    <t>ВАЗ -  2103;  ВАЗ - 2106 выпуска до 1999 г.</t>
  </si>
  <si>
    <t>2105-1301.012-60</t>
  </si>
  <si>
    <t>ВАЗ -  2105</t>
  </si>
  <si>
    <t>2107-1301.012-60</t>
  </si>
  <si>
    <t>ВАЗ -  2107</t>
  </si>
  <si>
    <t>2108-1301.010-02</t>
  </si>
  <si>
    <t>2112.1301.012-02</t>
  </si>
  <si>
    <t>21102.1301.012</t>
  </si>
  <si>
    <t>21106.1301.012</t>
  </si>
  <si>
    <t>2121.1301.012-02</t>
  </si>
  <si>
    <t>ВАЗ - 2121 "НИВА"</t>
  </si>
  <si>
    <t>2121.1301.1000-02</t>
  </si>
  <si>
    <t>ВАЗ - 2121« НИВА »</t>
  </si>
  <si>
    <t xml:space="preserve">2121.1301.1000-03     </t>
  </si>
  <si>
    <t>21236.Х2.1301.012-10</t>
  </si>
  <si>
    <t>3 рядный</t>
  </si>
  <si>
    <t>21214.1301.010-02</t>
  </si>
  <si>
    <t>1102.1301.010-02</t>
  </si>
  <si>
    <t>ЗАЗ - 1102 "ТАВРИЯ"</t>
  </si>
  <si>
    <t>ГАЗ 24.31029.1301.000-01</t>
  </si>
  <si>
    <t>ГАЗ 24.31029.1301.000-02</t>
  </si>
  <si>
    <t>3110.1301.010-31</t>
  </si>
  <si>
    <t>3110.1301.000-30</t>
  </si>
  <si>
    <t>3110.1301.000</t>
  </si>
  <si>
    <t>ВК -3110.1301.000</t>
  </si>
  <si>
    <t>3110.1301.010-33</t>
  </si>
  <si>
    <t>ВК-3110.1301.010-33</t>
  </si>
  <si>
    <t>3302-1301.010-34-01</t>
  </si>
  <si>
    <t xml:space="preserve">3302-1301.010-34-02 </t>
  </si>
  <si>
    <t>3302.1301.010-34</t>
  </si>
  <si>
    <t>3302-1301.010-39</t>
  </si>
  <si>
    <t>ВК-3302.-1301.010-39</t>
  </si>
  <si>
    <t>3302.1301.010-38</t>
  </si>
  <si>
    <t>330242.1301.000-30</t>
  </si>
  <si>
    <t>330242.1301.000-31</t>
  </si>
  <si>
    <t>330242.1301.000</t>
  </si>
  <si>
    <t>ВК-330242-1301.000</t>
  </si>
  <si>
    <t>330242.1301.010-30</t>
  </si>
  <si>
    <t>3302.1301.010-35</t>
  </si>
  <si>
    <t xml:space="preserve">3302.1301.010-33    </t>
  </si>
  <si>
    <t>ВК-3302-1301.010-33</t>
  </si>
  <si>
    <t>3102у.1301.010-30</t>
  </si>
  <si>
    <t>« ВОЛГА » ГАЗ - 3102</t>
  </si>
  <si>
    <t>2126.1301.012-02</t>
  </si>
  <si>
    <t>3151.1301.000</t>
  </si>
  <si>
    <t>УАЗ - 3151, 3741, 469  и модификации</t>
  </si>
  <si>
    <t>3160.1301.000</t>
  </si>
  <si>
    <t xml:space="preserve">3163-1301010-30  </t>
  </si>
  <si>
    <t>ВЕЗДЕХОД "ТРЭКОЛ"</t>
  </si>
  <si>
    <t>Радиаторы отопителя автомобильные</t>
  </si>
  <si>
    <t>2101.8101.050-03</t>
  </si>
  <si>
    <t>ВАЗ-2101; ВАЗ-2103; ВАЗ-2105; ВАЗ-2107</t>
  </si>
  <si>
    <t>1102.8101.100</t>
  </si>
  <si>
    <t>« ТАВРИЯ » ВАЗ - 2108; ВАЗ-2109; ВАЗ-21099</t>
  </si>
  <si>
    <t>2121.8101.050-03</t>
  </si>
  <si>
    <t>« НИВА » ВАЗ - 2121</t>
  </si>
  <si>
    <t>2110.8101.000-05</t>
  </si>
  <si>
    <t>2126.8101.060-05</t>
  </si>
  <si>
    <t xml:space="preserve">ИЖ 2126  </t>
  </si>
  <si>
    <t>ОТ31029.8101.000</t>
  </si>
  <si>
    <t>ОТ31029.8101.000-02</t>
  </si>
  <si>
    <t>3110.8101.060-30</t>
  </si>
  <si>
    <t xml:space="preserve">« ВОЛГА » ГАЗ - 3110 </t>
  </si>
  <si>
    <t>« ГАЗЕЛЬ »</t>
  </si>
  <si>
    <t xml:space="preserve">« ГАЗЕЛЬ н/о »  </t>
  </si>
  <si>
    <t>3307.8101.060-30</t>
  </si>
  <si>
    <t>ГАЗ - 3307</t>
  </si>
  <si>
    <t>3307.8101.060-31</t>
  </si>
  <si>
    <t>3741.8101.000</t>
  </si>
  <si>
    <t>Кабина УАЗ 3962, 2206, 3741, 33036 и модификации.</t>
  </si>
  <si>
    <t>3151.8101.000</t>
  </si>
  <si>
    <t xml:space="preserve">2 рядный </t>
  </si>
  <si>
    <t>Салон УАЗ 3151, 3153, 3159  и пассажирский салон УАЗ 3962, 3741 и мод.</t>
  </si>
  <si>
    <t>Пробка  А21.1301.500-1</t>
  </si>
  <si>
    <t>все радиаторы для легковых автомобилей</t>
  </si>
  <si>
    <t>Радиаторы водяные для грузовых автомобилей</t>
  </si>
  <si>
    <t>РР-ЗИЛ.1301.000</t>
  </si>
  <si>
    <t>ЗИЛ 130</t>
  </si>
  <si>
    <t>ГАЗ-53.1301.000</t>
  </si>
  <si>
    <t>ГАЗ 53</t>
  </si>
  <si>
    <t>33104-1301010-30</t>
  </si>
  <si>
    <t>3307.1301.010-31</t>
  </si>
  <si>
    <t>3307.1301.010-35</t>
  </si>
  <si>
    <t>3307.1301.010-36</t>
  </si>
  <si>
    <t>Радиаторы водяные для тракторов и комбайнов</t>
  </si>
  <si>
    <t xml:space="preserve">55у.13.100  </t>
  </si>
  <si>
    <t>4 рядный</t>
  </si>
  <si>
    <t>45-1301.006</t>
  </si>
  <si>
    <t>45-1301.010-Б</t>
  </si>
  <si>
    <t>70у.1301.015</t>
  </si>
  <si>
    <t>1520-1301.010Б-01</t>
  </si>
  <si>
    <t>5 рядный</t>
  </si>
  <si>
    <t xml:space="preserve">100у.1301.010 </t>
  </si>
  <si>
    <t>1221.1301.010</t>
  </si>
  <si>
    <t>1321.1301.015</t>
  </si>
  <si>
    <t>923.1301.015</t>
  </si>
  <si>
    <t>2022.1301.010</t>
  </si>
  <si>
    <t>МТЗ-2022</t>
  </si>
  <si>
    <t>3022Д.1301.010</t>
  </si>
  <si>
    <t>3022.1301.015-01</t>
  </si>
  <si>
    <t>6 рядный</t>
  </si>
  <si>
    <t>Беларус-3022</t>
  </si>
  <si>
    <t>1025.1301.010Б</t>
  </si>
  <si>
    <t>320.1301.010-01</t>
  </si>
  <si>
    <t>320.1301.015-01</t>
  </si>
  <si>
    <t xml:space="preserve">150У.13.010-4-01             </t>
  </si>
  <si>
    <t xml:space="preserve">Т-150К </t>
  </si>
  <si>
    <t xml:space="preserve">150у13.010-3А               </t>
  </si>
  <si>
    <t xml:space="preserve">150у13.010-3А-02         </t>
  </si>
  <si>
    <t xml:space="preserve">250у13010-4 </t>
  </si>
  <si>
    <t xml:space="preserve">250У.13.010-4-02 </t>
  </si>
  <si>
    <t xml:space="preserve">250У13010-5 </t>
  </si>
  <si>
    <t xml:space="preserve">МО4у13.003-1 </t>
  </si>
  <si>
    <t xml:space="preserve">МО4у13.003-2 </t>
  </si>
  <si>
    <t xml:space="preserve">РВ 09.1301.100       </t>
  </si>
  <si>
    <t>8 рядный</t>
  </si>
  <si>
    <t xml:space="preserve">Д180.1301.010              </t>
  </si>
  <si>
    <t xml:space="preserve">Д180Я.1301.010              </t>
  </si>
  <si>
    <t xml:space="preserve">Д180Я.13.010             </t>
  </si>
  <si>
    <t xml:space="preserve">ДЭА 200Д.-1301.100   </t>
  </si>
  <si>
    <t xml:space="preserve">550.1301.100             </t>
  </si>
  <si>
    <t>550.1301.100-02</t>
  </si>
  <si>
    <t>Дизель генераторы Барнаултрансмаш</t>
  </si>
  <si>
    <t xml:space="preserve">150.1013.000 </t>
  </si>
  <si>
    <t>Автогрейдер ГС-14.02</t>
  </si>
  <si>
    <t>с у/а МО4.1013.100</t>
  </si>
  <si>
    <t xml:space="preserve">150У.08.000-1 </t>
  </si>
  <si>
    <t>Т-150; Т-150К</t>
  </si>
  <si>
    <t>85.1013.100</t>
  </si>
  <si>
    <t xml:space="preserve">ТГС 100.1013.000-02 </t>
  </si>
  <si>
    <t xml:space="preserve">ТГМ 100.1013.000-04  </t>
  </si>
  <si>
    <t>ДОН 1500</t>
  </si>
  <si>
    <t xml:space="preserve">ГСТ 100.1013.100 </t>
  </si>
  <si>
    <t>ДОН 1500Б с гидротрансмиссией "Linde";ГИДРОТРАНСМИССИЯ комбайна "ЕНИСЕЙ-858"</t>
  </si>
  <si>
    <t>Гидросистема Комбайна "ACROS - 530"</t>
  </si>
  <si>
    <t>Погрузчик А-332, А-333, А-342, А-344</t>
  </si>
  <si>
    <t xml:space="preserve">ОНВ 7511.1317.100 </t>
  </si>
  <si>
    <t xml:space="preserve">ОНВ 165.1301.300        </t>
  </si>
  <si>
    <t xml:space="preserve">250У.27.000 </t>
  </si>
  <si>
    <t>Сердцевины с/х радиаторов</t>
  </si>
  <si>
    <t>45y13.01.020</t>
  </si>
  <si>
    <t>ЮМЗ-6Л;   ЮМЗ-6М</t>
  </si>
  <si>
    <t>50У.1301.040</t>
  </si>
  <si>
    <t>70y.1301.020</t>
  </si>
  <si>
    <t>МТЗ-80,  Т-70С, Т-70В, КС-80</t>
  </si>
  <si>
    <t>80у.1301.020</t>
  </si>
  <si>
    <t>77y13.016-1</t>
  </si>
  <si>
    <t xml:space="preserve">1520-1301.020Б-01  </t>
  </si>
  <si>
    <t>85у13.016</t>
  </si>
  <si>
    <t>Дт-75Д,ДТ-75МВ,ДТ-75МЛ</t>
  </si>
  <si>
    <t>Д180.1301.030</t>
  </si>
  <si>
    <t>Т-130;  Т-170;   Т-10</t>
  </si>
  <si>
    <t>150y13.020-1</t>
  </si>
  <si>
    <t>150y13.020</t>
  </si>
  <si>
    <t>КСКУ-6, КСК-100</t>
  </si>
  <si>
    <t>250y27020 (сердц. ОНВ )</t>
  </si>
  <si>
    <t xml:space="preserve"> </t>
  </si>
  <si>
    <t>35.02.1301.200         Н=516</t>
  </si>
  <si>
    <t>ТГ-321А,Т-25.01Я,ТМ-25.01Я,Т-25.01К,ТГ-321Т</t>
  </si>
  <si>
    <t>35.02.1301.200-01    Н=582</t>
  </si>
  <si>
    <t>Т-500,Т-500Я,Т-35.01Я,Т-35.01К,ТК-25.02,ПК-12.02,ТГ-503Я</t>
  </si>
  <si>
    <t>ЭТ500-60-1140     Н=582,  t=4</t>
  </si>
  <si>
    <t>Тр.Т-500</t>
  </si>
  <si>
    <t>ЭТ500-60-1140-01   H=582, t=3</t>
  </si>
  <si>
    <t>ТГ-503Я; ТГ-503К;   Т-35.01К</t>
  </si>
  <si>
    <t>ЭТ500-60-1169       Н=416</t>
  </si>
  <si>
    <t>ЭТ500-60-1169-01  Н=616</t>
  </si>
  <si>
    <t>ЭТ25.01.60.1138     Н=516</t>
  </si>
  <si>
    <t xml:space="preserve">ТТ-25.01, ТМ-25.01, ТГ-321Т </t>
  </si>
  <si>
    <t>ЭТ500-60-1169-03  Н=582</t>
  </si>
  <si>
    <t>Тр. Т-500</t>
  </si>
  <si>
    <t>442-10.1013.200</t>
  </si>
  <si>
    <t>ДЭА 200Д.-1301.110-02</t>
  </si>
  <si>
    <t>ДЭА 200Д, 200кВт</t>
  </si>
  <si>
    <t>Блоки радиаторов</t>
  </si>
  <si>
    <t>ВТ150Д-1301.000</t>
  </si>
  <si>
    <t>ВТ-150Д</t>
  </si>
  <si>
    <t>82У.1301.000</t>
  </si>
  <si>
    <t xml:space="preserve">85.00.055-1 </t>
  </si>
  <si>
    <t xml:space="preserve">150у.13.000-1А </t>
  </si>
  <si>
    <t>Погрузчик А-211,А-325</t>
  </si>
  <si>
    <t>БР145Г.1301.000</t>
  </si>
  <si>
    <t>БР236Г.1301.000</t>
  </si>
  <si>
    <t xml:space="preserve">238.1301.000 </t>
  </si>
  <si>
    <t>55У.13.002-04</t>
  </si>
  <si>
    <t>ТЛТ-100;  ТЛТ-100А;  ЛХТ-100</t>
  </si>
  <si>
    <t xml:space="preserve">250.13.000-01 </t>
  </si>
  <si>
    <t>250.13.000-02</t>
  </si>
  <si>
    <t>290А.1301.000</t>
  </si>
  <si>
    <t>330А.1301.000</t>
  </si>
  <si>
    <t>Зерноуборочный комбайн КЗС-12</t>
  </si>
  <si>
    <t>420А.1301.000-02</t>
  </si>
  <si>
    <t>УЭС-350, Кормоуборочный комбайн КВК-801</t>
  </si>
  <si>
    <t>1520-1301.000-03</t>
  </si>
  <si>
    <t>ОТ2.8101.000</t>
  </si>
  <si>
    <t>ОТ2.8101.000-01</t>
  </si>
  <si>
    <t xml:space="preserve">Енисей-1200 </t>
  </si>
  <si>
    <t xml:space="preserve">ОТ2.8101.010               </t>
  </si>
  <si>
    <t xml:space="preserve">ОТ2.8101.010-02           </t>
  </si>
  <si>
    <t>ОТ2.8101.010-03</t>
  </si>
  <si>
    <t>Комбайн "Дон-680" (блок отопления в сборе 24В.)</t>
  </si>
  <si>
    <t>ОТ2.8101.010-05</t>
  </si>
  <si>
    <t>Комбайн "Дон-1500" (блок отопления в сборе 24В.)</t>
  </si>
  <si>
    <t xml:space="preserve">ОТ2.8101.010-06         </t>
  </si>
  <si>
    <t>ОТ2.8101.010-10</t>
  </si>
  <si>
    <t>Комбайн   КЗС-9-1, КСКУ-6 (блок отопления в сборе)</t>
  </si>
  <si>
    <t xml:space="preserve">РО-8101.070-30 </t>
  </si>
  <si>
    <t xml:space="preserve">3 рядный </t>
  </si>
  <si>
    <t>МТЗ 80 и модификации</t>
  </si>
  <si>
    <t xml:space="preserve">80.8101.900-30 </t>
  </si>
  <si>
    <t>КЗР-10 "Полесье";   комбайн УЭС-250</t>
  </si>
  <si>
    <t>Баки радиаторов</t>
  </si>
  <si>
    <t>36.1301.050 Б</t>
  </si>
  <si>
    <t>верхний в сборе</t>
  </si>
  <si>
    <t xml:space="preserve">ЮМЗ-6Л;  ЮМЗ-6М </t>
  </si>
  <si>
    <t>36.1301.070-2</t>
  </si>
  <si>
    <t>нижний в сборе</t>
  </si>
  <si>
    <t>55у.13.110</t>
  </si>
  <si>
    <t xml:space="preserve">верхний </t>
  </si>
  <si>
    <t>ТЛТ-100;  ТЛТ-100А;     ЛХТ-100;   ТБ-1М;    ТБ-1МА</t>
  </si>
  <si>
    <t>55у.13.120</t>
  </si>
  <si>
    <t xml:space="preserve">нижний </t>
  </si>
  <si>
    <t>70П.1301.055-1</t>
  </si>
  <si>
    <t>70П.1301.075</t>
  </si>
  <si>
    <t>МТЗ-80;  МТЗ-80Х;   МТЗ-923;    Т-70С;  Т-70В</t>
  </si>
  <si>
    <t>70У.1301.075</t>
  </si>
  <si>
    <t>100У.1301.055-1</t>
  </si>
  <si>
    <t>верхний</t>
  </si>
  <si>
    <t>1221.1301.055-1</t>
  </si>
  <si>
    <t>1221.1301.075</t>
  </si>
  <si>
    <t>нижний</t>
  </si>
  <si>
    <t>2120-1301.100</t>
  </si>
  <si>
    <t>2120-1301.200</t>
  </si>
  <si>
    <t xml:space="preserve">МТЗ-2120;  МТЗ-1820;  МТЗ- 2022; МТЗ- 1520 </t>
  </si>
  <si>
    <t>180У.13.030</t>
  </si>
  <si>
    <t xml:space="preserve">Трактор Т-130;  Т-170; Т-10 </t>
  </si>
  <si>
    <t>180У.13.090</t>
  </si>
  <si>
    <t>150у.13.030-2</t>
  </si>
  <si>
    <t>6; 12</t>
  </si>
  <si>
    <t>150у.13.040</t>
  </si>
  <si>
    <t>150у.13.102-4</t>
  </si>
  <si>
    <t>85у.13050-1</t>
  </si>
  <si>
    <t>85у.13.055</t>
  </si>
  <si>
    <t>251У.13.100</t>
  </si>
  <si>
    <t>251У.13.200</t>
  </si>
  <si>
    <t>МО4у13050-1</t>
  </si>
  <si>
    <t>Тр.ТТ-4М;   Т-4А;  Т-4АП;  Т-4АП2;   ТТ-4</t>
  </si>
  <si>
    <t>85у.13055-02</t>
  </si>
  <si>
    <t>Пробка А21.05.480</t>
  </si>
  <si>
    <t>Пробка А21.01.270</t>
  </si>
  <si>
    <t>Пробка А21.01.270-1</t>
  </si>
  <si>
    <t>На радиаторы водяные  для тракторов и комбайнов под антифриз (с резинкой)</t>
  </si>
  <si>
    <t>Mасса нетто, кг</t>
  </si>
  <si>
    <t>Норма упак., шт.</t>
  </si>
  <si>
    <t>для автомобилей семейства ВАЗ</t>
  </si>
  <si>
    <t>для автомобилей семейства ГАЗ</t>
  </si>
  <si>
    <t>для автомобилей семейства  УАЗ</t>
  </si>
  <si>
    <t>для автомобилей семейства МОСКВИЧ; ИЖ</t>
  </si>
  <si>
    <t>для автомобилей семейства  ИЖ</t>
  </si>
  <si>
    <t>для тракторов  ЮМЗ</t>
  </si>
  <si>
    <t>для тракторов  АТЗ и АВТОГРЕЙДЕРОВ</t>
  </si>
  <si>
    <t>для тракторов  ПРОМТРАКТОРА</t>
  </si>
  <si>
    <t xml:space="preserve">для тракторов  ЧТЗ </t>
  </si>
  <si>
    <t>для ДИЗЕЛЬ-ГЕНЕРАТОРНЫХ УСТАНОВОК</t>
  </si>
  <si>
    <t>ВАЗ 1118 "Калина" без кондиционера :   LADA 1118 (седан),   LADA 1119 (хэтчбек),  LADA1117(универсал)</t>
  </si>
  <si>
    <t xml:space="preserve">1321.1301.020 </t>
  </si>
  <si>
    <t xml:space="preserve">1321.1301.055-1 </t>
  </si>
  <si>
    <t xml:space="preserve">1321.1301.075    </t>
  </si>
  <si>
    <t xml:space="preserve">2822Д.1301.015     </t>
  </si>
  <si>
    <t xml:space="preserve">420-1301010-02    </t>
  </si>
  <si>
    <t xml:space="preserve">150у.13.010-4-02  </t>
  </si>
  <si>
    <t xml:space="preserve">238.1301.100Б     </t>
  </si>
  <si>
    <t xml:space="preserve">3110-1301.010-32  </t>
  </si>
  <si>
    <t xml:space="preserve">330242.1301010-32  </t>
  </si>
  <si>
    <t xml:space="preserve">3110Х2-1301010-35 </t>
  </si>
  <si>
    <t>ВК-3302.1301.010-34</t>
  </si>
  <si>
    <t xml:space="preserve">150.1714.000                 </t>
  </si>
  <si>
    <t>245.1013.1000</t>
  </si>
  <si>
    <t xml:space="preserve">Секция масляная 250У.08.010 </t>
  </si>
  <si>
    <t>ЛАДА-2170 "Приора"без  кондиционера: LADA 2172 (хэтчбек),  LADA 2171(универсал)</t>
  </si>
  <si>
    <t xml:space="preserve">для КОМБАЙНОВ ГОМСЕЛЬМАШ </t>
  </si>
  <si>
    <t>для КОМБАЙНОВ РОСТСЕЛЬМАШ</t>
  </si>
  <si>
    <t>для ПОГРУЗЧИКОВ  ОРЕЛ-ПОГРУЗЧИК</t>
  </si>
  <si>
    <t>МО4У-1301.000</t>
  </si>
  <si>
    <t>Донецкий экскаватор</t>
  </si>
  <si>
    <t>Радиаторы масляные  на сельхозтехнику</t>
  </si>
  <si>
    <t>Охладители наддувочного воздуха на сельхозтехнику</t>
  </si>
  <si>
    <t>для КОМБАЙНОВ КЗК</t>
  </si>
  <si>
    <t xml:space="preserve">для ТРАКТОРОВ  АТЗ </t>
  </si>
  <si>
    <t xml:space="preserve">для ТРАКТОРОВ  ОТЗ </t>
  </si>
  <si>
    <t xml:space="preserve">для ТРАКТОРОВ  ПТЗ </t>
  </si>
  <si>
    <t>"Енисей-1200" (блок отопления в сборе 12В.)</t>
  </si>
  <si>
    <t>ОТ 2.8101.010-07</t>
  </si>
  <si>
    <t>"Енисей-1200" (КАБИНА)</t>
  </si>
  <si>
    <t>Радиаторы отопителей на сельхозтехнику</t>
  </si>
  <si>
    <t xml:space="preserve">для ТРАКТОРОВ  МТЗ </t>
  </si>
  <si>
    <t>для КОМБАЙНОВ ГОМСЕЛЬМАШ</t>
  </si>
  <si>
    <t xml:space="preserve">для ТРАКТОРОВ </t>
  </si>
  <si>
    <t>ТЛК-4.1714.000</t>
  </si>
  <si>
    <t xml:space="preserve">для КОМБАЙНОВ КЗК </t>
  </si>
  <si>
    <t xml:space="preserve">ТТПМ 1500.1013.100 </t>
  </si>
  <si>
    <t xml:space="preserve">ТГМ 100.1013.000-16 </t>
  </si>
  <si>
    <t xml:space="preserve">70У.1301.010    </t>
  </si>
  <si>
    <t>МО4у13.003- 1-06  (Б/П)</t>
  </si>
  <si>
    <t xml:space="preserve">70у.1301.020-1 </t>
  </si>
  <si>
    <t xml:space="preserve">744Р1-1301.500 </t>
  </si>
  <si>
    <t xml:space="preserve">250у.13.020-4 </t>
  </si>
  <si>
    <t xml:space="preserve">для ТРАКТОРОВ  ПРОМТРАКТОР </t>
  </si>
  <si>
    <t>238БК.1301.000</t>
  </si>
  <si>
    <t>Д442Г-1301.000-32</t>
  </si>
  <si>
    <t>ЕНИСЕЙ 960 с двигателем: Д-3045, ЕНИСЕЙ - 858 с двигателем: ЯМЗ-236</t>
  </si>
  <si>
    <t xml:space="preserve">1118Р1-1301012-10 </t>
  </si>
  <si>
    <t xml:space="preserve">1118-1301012-10   </t>
  </si>
  <si>
    <t>ВАЗ 1118 "Калина" без  кондиционера:   LADA 1118 (седан),   LADA 1119 (хэтчбек),  LADA1117(универсал)</t>
  </si>
  <si>
    <t>ПК-33-01 С Двигателем Д-260, ПК-40-02 с Двигателем Д-260.2</t>
  </si>
  <si>
    <t>ВАЗ - 21236 "Шевроле-Нива"</t>
  </si>
  <si>
    <t>УАЗ - 3160, УАЗ - 31601,  УАЗ - 31604  и модификации</t>
  </si>
  <si>
    <t>« ВОЛГА » ГАЗ - 24, ГАЗ - 31029</t>
  </si>
  <si>
    <t>ВАЗ - 2110 и модификации, ВАЗ - 2111, ВАЗ - 2112</t>
  </si>
  <si>
    <t xml:space="preserve">« ВОЛГА » ГАЗ - 24, ГАЗ - 31029 </t>
  </si>
  <si>
    <t xml:space="preserve">« ВОЛГА » ГАЗ - 24, ГАЗ -  31029 </t>
  </si>
  <si>
    <t>"Газель"  н/о БИЗНЕС-КЛАСС (двухходовая конструкция)</t>
  </si>
  <si>
    <t xml:space="preserve">К-744Р, К744Р1 с дв. ЯМЗ 238 (НД-5, НД-6, НД-7) </t>
  </si>
  <si>
    <t>К-744Р2, К744Р3 с дв. ТМЗ-8481.10, ТМЗ-8481.10-02, ТМЗ-8481.10-04</t>
  </si>
  <si>
    <t xml:space="preserve">2170-1301012-30 </t>
  </si>
  <si>
    <t xml:space="preserve">ГБ330242.1301.000-31 </t>
  </si>
  <si>
    <t xml:space="preserve">ВК 3163-1301010-30   </t>
  </si>
  <si>
    <t xml:space="preserve">2108.8101.000     </t>
  </si>
  <si>
    <t>ГАЗ - 3307 (Аналог ШААЗ рад. отопит. 3307-8101.060)</t>
  </si>
  <si>
    <t>На технику с двигателем ЯМЗ-238Д, ЯМЗ-238 ДК</t>
  </si>
  <si>
    <t>На транспортные средства  с двигателем ЯМЗ-238Д, ЯМЗ-238 ДК</t>
  </si>
  <si>
    <t>для тракторов  МТЗ,  АВТОГРЕЙДЕРОВ</t>
  </si>
  <si>
    <t xml:space="preserve">Блоки отопления </t>
  </si>
  <si>
    <t>для семейства МИКРОАВТОБУСОВ</t>
  </si>
  <si>
    <t>МТЗ-1025 и модификации  с Двигателем  Д-245</t>
  </si>
  <si>
    <t>КСКУ-6;   КСК-100;  Дон-1500;  Дон-680;  Дон-2600</t>
  </si>
  <si>
    <t>Т-9.01 с двиг. ЯМЗ-236 ДК, Т-11.01 Я с двиг. ЯМЗ-236 ДК-7,             Т-11.01 К с двиг. 6СТ8, З-С178</t>
  </si>
  <si>
    <t>ВАЗ - 21236 "Шевроле-Нива" FAM 1</t>
  </si>
  <si>
    <t xml:space="preserve">238.1301.100  </t>
  </si>
  <si>
    <t xml:space="preserve">55у.13.010  </t>
  </si>
  <si>
    <t xml:space="preserve">БР 09.1301.000-2 </t>
  </si>
  <si>
    <t xml:space="preserve">БР 142Г.1301.000  </t>
  </si>
  <si>
    <t xml:space="preserve">236ГК.1301.000 </t>
  </si>
  <si>
    <t xml:space="preserve">БР7511.1301.000 </t>
  </si>
  <si>
    <t xml:space="preserve"> БР-300.1301.000  </t>
  </si>
  <si>
    <t xml:space="preserve">Бак  1025.1301.200 </t>
  </si>
  <si>
    <t xml:space="preserve">Бак  1025.1301.300 </t>
  </si>
  <si>
    <t>ГБ330242.1301.000-32</t>
  </si>
  <si>
    <t>"Газель" и/о БИЗНЕС-КЛАСС (двухходовая конструкция)</t>
  </si>
  <si>
    <t>Универсальный блок отопления в сборе 24В,  для салонов автомобилей ГАЗЕЛЬ, СОБОЛЬ, УАЗ, ПАЗ</t>
  </si>
  <si>
    <t>"ACROS-580"</t>
  </si>
  <si>
    <t xml:space="preserve">для ТРАКТОРОВ  ВгТЗ </t>
  </si>
  <si>
    <t xml:space="preserve">для тракторов  ВгТЗ </t>
  </si>
  <si>
    <t xml:space="preserve">Тр. Агромаш 90ТГ </t>
  </si>
  <si>
    <t>Клапан ПВК 120-1301.00-1</t>
  </si>
  <si>
    <t>Система охлаждения дв. с/х техники</t>
  </si>
  <si>
    <t>для ПОГРУЗЧИКОВ  АМКОДОР</t>
  </si>
  <si>
    <t>для ПОГРУЗЧИКОВ АМКОДОР</t>
  </si>
  <si>
    <t xml:space="preserve">1520Д.1301.010    </t>
  </si>
  <si>
    <t xml:space="preserve">ВТ-90ДЭ.1301.100 </t>
  </si>
  <si>
    <t xml:space="preserve">ОМ457-1301.0000             </t>
  </si>
  <si>
    <t xml:space="preserve">ОМ457LA-1301.0000-1    </t>
  </si>
  <si>
    <t xml:space="preserve"> 744Р1-1301.0000             </t>
  </si>
  <si>
    <t xml:space="preserve">744Р3-1301.0000           </t>
  </si>
  <si>
    <t xml:space="preserve">744ГК-1013.000                </t>
  </si>
  <si>
    <t xml:space="preserve">БО-173.1301.000 </t>
  </si>
  <si>
    <t xml:space="preserve">3307.8101.060-32 </t>
  </si>
  <si>
    <t xml:space="preserve">БОТ.20.1.8101.000  </t>
  </si>
  <si>
    <t xml:space="preserve">21236-1301012-10   </t>
  </si>
  <si>
    <t xml:space="preserve">ОМ457-1301.000  </t>
  </si>
  <si>
    <t>ОМ457LA-1301.000</t>
  </si>
  <si>
    <t>ОМ457LA-1301.000-1</t>
  </si>
  <si>
    <t>1118.8101.000</t>
  </si>
  <si>
    <t xml:space="preserve"> 744Р1-1013.000-1             </t>
  </si>
  <si>
    <t xml:space="preserve">744Р3-1013.000-1               </t>
  </si>
  <si>
    <t>для тракторов  ПТЗ</t>
  </si>
  <si>
    <t>744Р1-1301.000-30</t>
  </si>
  <si>
    <t>744Р3-1301.000-30</t>
  </si>
  <si>
    <t>К-744Р, К744Р1 с дв. ЯМЗ 238 (НД-5, НД-6, НД-7)</t>
  </si>
  <si>
    <t>К-744Р2, К744Р3 с дв. ТМЗ-8481.10,ТМЗ-8481.10-02,04</t>
  </si>
  <si>
    <t>ОМ457LA-1301.0000-3</t>
  </si>
  <si>
    <t>РСМ240Г.1301.100</t>
  </si>
  <si>
    <t>БР-300.1301.100</t>
  </si>
  <si>
    <t>ACROS-530</t>
  </si>
  <si>
    <t>ДОН 101 "Вектор"  с двигателем ЯМЗ-236НД</t>
  </si>
  <si>
    <t>КЗС-10 К  марка двигателя Д-262 С2</t>
  </si>
  <si>
    <t>3522.1301.015</t>
  </si>
  <si>
    <t>Беларус-3522</t>
  </si>
  <si>
    <t>ЛАПМ 1600.1301.000</t>
  </si>
  <si>
    <t>Комбайн ЛИДА 1600</t>
  </si>
  <si>
    <t>РСМ142Г.1301.100</t>
  </si>
  <si>
    <t xml:space="preserve">33021-1301010-30    </t>
  </si>
  <si>
    <t>744Р1-1301.500-02</t>
  </si>
  <si>
    <t>Т-11.02, Т-9.01</t>
  </si>
  <si>
    <t>463-10.1013.200</t>
  </si>
  <si>
    <t>БР-11.1301.000 (алюм.)</t>
  </si>
  <si>
    <t>ВАЗ - 1118 "Калина", "ГАЗЕЛЬ NEXT" салон</t>
  </si>
  <si>
    <t xml:space="preserve">2107И.1301.012 </t>
  </si>
  <si>
    <t>ВАЗ -  2107 с инжекторным двигателем</t>
  </si>
  <si>
    <t xml:space="preserve">ОМ1300Б.1301.0000 (алюм.)      </t>
  </si>
  <si>
    <t>К-744 с Двигателем  Mersedes Benz OM457</t>
  </si>
  <si>
    <t>К-744 с Двигателем Mersedes Benz OM457LA c 2013 г.в.</t>
  </si>
  <si>
    <t xml:space="preserve">К-744 с Двигателем Mersedes Benz OM457LA </t>
  </si>
  <si>
    <t xml:space="preserve">1321Р.1301.020  </t>
  </si>
  <si>
    <t xml:space="preserve">77УР.13.016-1 </t>
  </si>
  <si>
    <t>ОМ457-1317.200  Н=340</t>
  </si>
  <si>
    <t>ОМ457LA-1317.200 Н=340</t>
  </si>
  <si>
    <t>ОМ457LA-1317.100-1 Н=450</t>
  </si>
  <si>
    <t xml:space="preserve">744Р1Б-1301.0000-1  (алюм.)            </t>
  </si>
  <si>
    <t xml:space="preserve">744Р3Б-1301.0000-1  (алюм.)           </t>
  </si>
  <si>
    <t xml:space="preserve">для КОМБАЙНОВ РОСТСЕЛЬМАШ </t>
  </si>
  <si>
    <t xml:space="preserve">744Р1Б-1013.000 (алюм.)  </t>
  </si>
  <si>
    <t xml:space="preserve">744Р3Б-1013.000 (алюм.)  </t>
  </si>
  <si>
    <t xml:space="preserve">ОМ1300Б-1013.000 (алюм.)  </t>
  </si>
  <si>
    <t>К-744Р3, К9000 с Двигателем Mersedes Benz OM460LA, ОМ1300</t>
  </si>
  <si>
    <t>744Р1Б-1301.100 (алюм.)</t>
  </si>
  <si>
    <t>744Р3Б-1301.100 (алюм.)</t>
  </si>
  <si>
    <t>ОМ1300Б-1301.100 (алюм.)</t>
  </si>
  <si>
    <t>БО-173Б.1301.000 (алюм.)</t>
  </si>
  <si>
    <t>ГАЗОН-NEXT</t>
  </si>
  <si>
    <t xml:space="preserve">70УМ.1301.010-01 </t>
  </si>
  <si>
    <t xml:space="preserve">162Д.1301.100-02 </t>
  </si>
  <si>
    <t>ОМ1300Б-1317.200 (алюм.)</t>
  </si>
  <si>
    <t>ТГМ28А.1013.100</t>
  </si>
  <si>
    <t>БР-28А.1301.000</t>
  </si>
  <si>
    <t>БР 80М.1301.000</t>
  </si>
  <si>
    <t>ТГМ-140.1013.200</t>
  </si>
  <si>
    <t>ОМ457LA-1301.100-1</t>
  </si>
  <si>
    <t>БР-140.1301.100</t>
  </si>
  <si>
    <t>ОМ457LA-1301.100</t>
  </si>
  <si>
    <t>744Р3Б-1013.100(алюм.)</t>
  </si>
  <si>
    <t xml:space="preserve">ТО-28А.1301.100    </t>
  </si>
  <si>
    <t>ОМ457Б-1317.200 (алюм.)</t>
  </si>
  <si>
    <t xml:space="preserve">К-744Р2, К744Р3 с дв. ТМЗ-8481.10,ТМЗ-8481.10-02,04 </t>
  </si>
  <si>
    <t>Погрузцик А-332(А/В), А-342, А-352</t>
  </si>
  <si>
    <t>К-744 с Двигателем Mersedes Benz OM457LA</t>
  </si>
  <si>
    <t>ТГМ-80.1013.200</t>
  </si>
  <si>
    <t>744Р1Б-1013.200(алюм.)</t>
  </si>
  <si>
    <t>744Р1Б-1013.200-01(алюм.)</t>
  </si>
  <si>
    <t xml:space="preserve">250у.13.010-2    </t>
  </si>
  <si>
    <t>МТЗ-80,  МТЗ-80А,  МТЗ-82, Т-70С,Т-70В с двигателем  Д-240; Д-241Л; Д-241</t>
  </si>
  <si>
    <t>70п.1301.010 с пластмассовыми бачками</t>
  </si>
  <si>
    <t>МТЗ-80,  МТЗ-80А, МТЗ-82; Т-70С, Т-70В  с двигателем  Д-240;  Д-241Л;  Д-241; КС-80 с двигателем  Д-243-139</t>
  </si>
  <si>
    <t>Т-150К,  Т-150, Т-153;  СК-5 "НИВА",СК-6 "Енисей", КСК-4 с Двигателем СМД-60,СМД-62,СМД-64</t>
  </si>
  <si>
    <t>Т-4.02 с Двигателем  Д-461-10 ; Двигатель  ЯМЗ-238;  ЯМЗ-236; Автогрейдер ГС- 14.02, ГС-18.05, ГС-25.09, ГС-14.03 с Двиг. ЯМЗ–236; Автогрейдер ГС – 14.03 с Двигателем "Дойц"</t>
  </si>
  <si>
    <t>Т-4.02 с Двигателем  Д-461-10 ;Двигатель  ЯМЗ-238;  ЯМЗ-236; Автогрейдер ГС- 14.02, ГС-18.05, ГС-25.09, ГС-14.03 с Двиг. ЯМЗ–236; Автогрейдер ГС – 14.03 с Двигателем "Дойц"</t>
  </si>
  <si>
    <t xml:space="preserve">МТЗ-80, МТЗ-80А,МТЗ-82; МТЗ - 100, МТЗ - 923ЛТЗ-60АБ,ЛТЗ-60АВ;Т-70В,Т-70С с Двигателем Д-240,Д-240К,Д-241;КС-80 с Двигателем Д-243-139 ;Автогрейдер ГС-10.01 с Двигателем Д-243 </t>
  </si>
  <si>
    <t>ЛТЗ-60АБ, ЛТЗ-60АВ; МТЗ-80,  Т-70С, Т-70В, КС-80</t>
  </si>
  <si>
    <t>МТЗ-100,МТЗ-80Х,МТЗ-80ХМ/2ХМ,МТЗ-80Х2М,МТЗ-1221; Автогрейдер ГС-10.01</t>
  </si>
  <si>
    <t>Енисей 1200-I ;СКД-5 "НИВА", СК-6 "ЕНИСЕЙ" с двигателем  Д-4420-50</t>
  </si>
  <si>
    <t>ТЛТ-100, ТЛТ-100А, ЛХТ-100; КСКУ - 6,  КСК - 100 с двигателем СМД-72</t>
  </si>
  <si>
    <t>ДТ-75В,ВТ-100Д,ДТ-75МВ,ДТ-75МЛ,СНП-120/30,Т-95.4; ТЛТ-100;  ТЛТ-100А; ЛХТ-100;    ТБ-1М;      ТБ-1МА</t>
  </si>
  <si>
    <t>Т-150;  Т-150К;  Т-153;  Енисей 1200-I;   СК-5М"Нива"; КСБ;   КСК-4</t>
  </si>
  <si>
    <t>КСКУ-6, КСК-100;   ДОН -680, ДОН - 2600 с Двигателем СМД-31Б/31Б-04</t>
  </si>
  <si>
    <t>Комбайн "Нива" (блок отопления в сборе 12В.), Трактор ДТ-75 (блок отопления в сборе 12В.)</t>
  </si>
  <si>
    <t>ЮМЗ-6Л/6М, Т-130,160, Т-250, ЛТЗ-60АВ, ДТ-75</t>
  </si>
  <si>
    <t>верхний, пластиковый</t>
  </si>
  <si>
    <t xml:space="preserve">МТЗ-80; МТЗ-80ХМ; МТЗ-80Х2М;   МТЗ-100;    МТЗ-102;   МТЗ-923; Т-70С;  Т-70В;  МТЗ-80Х; Автогрейдер ГС-10.01 </t>
  </si>
  <si>
    <t>МТЗ-80;  МТЗ-80Х;   МТЗ-923;    Т-70С;  Т-70В,</t>
  </si>
  <si>
    <t>Трактор Т-150;  Т-150К;   Т-151К;   Т-153, СК-5 "Нива";  СК-5М "Нива";   СК-6;    КСК-4</t>
  </si>
  <si>
    <t>Тр. ДТ-75Д;  ДТ-75МВ;  ДТ-75МЛ, ТТ-4М</t>
  </si>
  <si>
    <t>Тр.Дт-75Д;   ДТ-75МВ;  ДТ-75МЛ;  ВТ-100Д,Т-95.4</t>
  </si>
  <si>
    <t>Универсальный блок отопления в сборе 12В,  для салонов автомобилей ГАЗЕЛЬ, СОБОЛЬ, УАЗ, ПАЗ</t>
  </si>
  <si>
    <t>Погрузчик А-332С, А-333С, А-342С, А-344</t>
  </si>
  <si>
    <t>DW-8101.100</t>
  </si>
  <si>
    <t>для двигателей  ЯМЗ-7511 (мощьностью 250кВТ)</t>
  </si>
  <si>
    <t>"Daewoo Nexia"</t>
  </si>
  <si>
    <t>РО-33023.8101.100</t>
  </si>
  <si>
    <t xml:space="preserve">5 рядный </t>
  </si>
  <si>
    <t>МТЗ 1820;  МТЗ-1523;  МТЗ-1520; МТЗ- 1521с двиг. Д-260.9; Д-260; Автогрейдер ГС-14.02 с Двигателем  МТЗ; Каток вибрационный А-6811 "АМКОДОР"</t>
  </si>
  <si>
    <t>1520-1301.010Б</t>
  </si>
  <si>
    <t xml:space="preserve">162.1301.100 </t>
  </si>
  <si>
    <t>БР142БК.1301.000</t>
  </si>
  <si>
    <t>БР-11.1013.200(алюм.)</t>
  </si>
  <si>
    <t>БР-11.1317.300(алюм.)</t>
  </si>
  <si>
    <t>БР-11.1301.100(алюм.)</t>
  </si>
  <si>
    <t>для тракторов и комбайнов  РСМ и ХТЗ</t>
  </si>
  <si>
    <t>Для тракторов ПТЗ серии К-744Р1, К-744Р2, К744Р3 с двигателем  Mercedes Benz</t>
  </si>
  <si>
    <t>Трактор Т-10М с двигателем Д180М</t>
  </si>
  <si>
    <t>Электроагрегаты мощностью от 60 до 100кВТ(с двигателями ЯМЗ 236М2 и ЯМЗ 238М2)</t>
  </si>
  <si>
    <t xml:space="preserve"> V-2375.1317.200-1 (алюм.)</t>
  </si>
  <si>
    <t xml:space="preserve"> 70АлП.1301.010 (аллюм. с пластик. баками)</t>
  </si>
  <si>
    <t>Для тракторов ПТЗ серии К-424</t>
  </si>
  <si>
    <t>Для тракторов ПТЗ серии</t>
  </si>
  <si>
    <t>744Р3-1301.500-02</t>
  </si>
  <si>
    <t>3163.8101.100</t>
  </si>
  <si>
    <t xml:space="preserve">Радиатор отопителя для УАЗ Патриот </t>
  </si>
  <si>
    <t>R90.1301.100</t>
  </si>
  <si>
    <t>1 рядная</t>
  </si>
  <si>
    <t xml:space="preserve">1 рядная </t>
  </si>
  <si>
    <t>LADA Largus (г.в. 12-)
RENAULT Logan (г.в. 08-), Sandero (г.в. 09-), Duster (г.в. 10-)
NISSAN Terrano (г.в. 14- ), Almera G15 (г.в 12-)</t>
  </si>
  <si>
    <t>A21R23.8101.100</t>
  </si>
  <si>
    <t>ГАЗОН-Next (г.в. 14-), Газель-Next (г.в. 13-) Урал- Next</t>
  </si>
  <si>
    <t xml:space="preserve"> ГАЗель-Бизнес/ГАЗель-Next (салонный), "Газель - Фермер", "Газель - Next Фургон"</t>
  </si>
  <si>
    <t>2 рядные</t>
  </si>
  <si>
    <t>744Р3-1301.500-01</t>
  </si>
  <si>
    <t>Тракторы К-744Р2/ К-744Р3 с двигателем ТМЗ-8483.10-02</t>
  </si>
  <si>
    <t xml:space="preserve">70у.13.01.010-01     </t>
  </si>
  <si>
    <t>V-2375.1301.1000 (алюм.)</t>
  </si>
  <si>
    <t>БР-702Б.1301.0000 (алюм.)</t>
  </si>
  <si>
    <t xml:space="preserve"> БР-708Б.1301.0000)алюм.)</t>
  </si>
  <si>
    <t>А-550Б.1301.000 (алюм.)</t>
  </si>
  <si>
    <t>Т-780Б.1301.000 (алюм.)</t>
  </si>
  <si>
    <t>Энергосредство ЭС с двигателем Д-245</t>
  </si>
  <si>
    <t xml:space="preserve"> 744Р1Б-1013.100  (алюм.)</t>
  </si>
  <si>
    <t xml:space="preserve"> БО-173.1013.300</t>
  </si>
  <si>
    <t xml:space="preserve"> V-3000.1317.200 (алюм.)</t>
  </si>
  <si>
    <t>БР-6585БМ.1301.0000 (алюм.)</t>
  </si>
  <si>
    <t>Погрузчик А-332(А/В), А-342, А-352</t>
  </si>
  <si>
    <t>БР 80МS2.1301.000</t>
  </si>
  <si>
    <t>БР-310М.1301.0000</t>
  </si>
  <si>
    <t xml:space="preserve"> БР-300Б.1301.000-1  (алюм.)</t>
  </si>
  <si>
    <t>412.1301.000-03</t>
  </si>
  <si>
    <t xml:space="preserve">« ГАЗЕЛЬ » выпуска с 1999 г. </t>
  </si>
  <si>
    <t xml:space="preserve">« ВОЛГА » ГАЗ - 3110, без отверстия под датчик </t>
  </si>
  <si>
    <t xml:space="preserve">"ВОЛГА" ГАЗ 3110, без отверстия под датчик </t>
  </si>
  <si>
    <t>"ВОЛГА" ГАЗ 3110</t>
  </si>
  <si>
    <t xml:space="preserve">« ГАЗЕЛЬ » выпуска до 1999г. </t>
  </si>
  <si>
    <t>« ГАЗЕЛЬ » выпуска до 1999г.</t>
  </si>
  <si>
    <t>« ГАЗЕЛЬ » выпуска до 1999 г.</t>
  </si>
  <si>
    <t>« ГАЗЕЛЬ » выпуска до 1999 г</t>
  </si>
  <si>
    <t xml:space="preserve">« ГАЗЕЛЬ » выпуска до 1999 г. </t>
  </si>
  <si>
    <t xml:space="preserve">« ГАЗЕЛЬ » выпуска с 1999 г. , Соболь. </t>
  </si>
  <si>
    <t xml:space="preserve">« ГАЗЕЛЬ » выпуска с 1999 г.  </t>
  </si>
  <si>
    <t>« ГАЗЕЛЬ » выпуска с 1999 г. , Соболь.</t>
  </si>
  <si>
    <t>брусковый</t>
  </si>
  <si>
    <t>для тракторов РОСТСЕЛЬМАШ серии 3000 с двигателем CUMMINS QSX15</t>
  </si>
  <si>
    <t>Для тракторов ПТЗ серии К7 с двигателем ЯМЗ-6585</t>
  </si>
  <si>
    <t>для косилки РОСТСЕЛЬМАШ КСУ-2 с двигателем CUMMINS B6,7</t>
  </si>
  <si>
    <t>для тракторов РОСТСЕЛЬМАШ 3575 с двигателем CUMMINS QSX15</t>
  </si>
  <si>
    <t>для экскаватора погрузчика ДЭМ-310</t>
  </si>
  <si>
    <t>для погрузчиков АМКОДОР 320, 330В</t>
  </si>
  <si>
    <t>На радиаторы водяные  для тракторов и комбайнов под воду (без уплотнения крышки)</t>
  </si>
  <si>
    <t>Погрузчики Амкодор 332В, 332С4, 333В4, 342Р4, 342С</t>
  </si>
  <si>
    <t xml:space="preserve">трактор ВТ-100 </t>
  </si>
  <si>
    <t>комбайн "ACROS-550"</t>
  </si>
  <si>
    <t>комсбайн "ACROS-530" с двигателем:  CUMMINS</t>
  </si>
  <si>
    <t>комбайн "ACROS-580/590" (585/595)</t>
  </si>
  <si>
    <t>комбайн "ACROS-580"</t>
  </si>
  <si>
    <t>комбайн "ACROS-530"</t>
  </si>
  <si>
    <t>промышленный трактор Т-11.02, Т-9.01</t>
  </si>
  <si>
    <t>промышленный трактор Т-9.01 Я, ТГ-Я с дв. ЯМЗ-236НБ2</t>
  </si>
  <si>
    <t>КСУ-2М.1301.000 (алюм.)</t>
  </si>
  <si>
    <t>V-3000BR.1301.000 (алюм.)</t>
  </si>
  <si>
    <t>V-3000.1301.100 (алюмин.)</t>
  </si>
  <si>
    <t>ЦЕНА,РУБ.      (без НДС) от 14.02.22</t>
  </si>
  <si>
    <t>БР-90.1301.000</t>
  </si>
  <si>
    <t xml:space="preserve"> 172У.13.010-01</t>
  </si>
  <si>
    <t xml:space="preserve">6 рядный </t>
  </si>
  <si>
    <t xml:space="preserve">трактор ХТЗ 17221 с двигателем ЯМЗ </t>
  </si>
  <si>
    <t>старая цена</t>
  </si>
  <si>
    <t>окр</t>
  </si>
  <si>
    <t xml:space="preserve"> A21R22М.1301.010-30</t>
  </si>
  <si>
    <t xml:space="preserve">ГАЗЕЛЬ NEXT(технологии Splitter Fin )
</t>
  </si>
  <si>
    <t>21214.1301.010-03</t>
  </si>
  <si>
    <t>"МОСКВИЧ" ИЖ 412,  "МОСКВИЧ" 2140</t>
  </si>
  <si>
    <t>2101.8101.050-02</t>
  </si>
  <si>
    <t xml:space="preserve">4 рядные </t>
  </si>
  <si>
    <t>К-700.1301.1000</t>
  </si>
  <si>
    <t>К-701.1301.1000</t>
  </si>
  <si>
    <t>К-700Р4.1301.1000</t>
  </si>
  <si>
    <t>К-701Р4.1301.1000</t>
  </si>
  <si>
    <t>К-701 (ЯМЗ-240)</t>
  </si>
  <si>
    <t>К-700 (ЯМЗ-238)</t>
  </si>
  <si>
    <t>К-700</t>
  </si>
  <si>
    <t>К-701</t>
  </si>
  <si>
    <t>"ВАЛДАЙ" (ГАЗ)</t>
  </si>
  <si>
    <r>
      <t xml:space="preserve">                              </t>
    </r>
    <r>
      <rPr>
        <b/>
        <i/>
        <u val="single"/>
        <sz val="14"/>
        <color indexed="13"/>
        <rFont val="Tahoma"/>
        <family val="2"/>
      </rPr>
      <t>Прайс-лист от 01.09.2023г.</t>
    </r>
  </si>
  <si>
    <t>цены от 01.07.22</t>
  </si>
  <si>
    <t>накрутка</t>
  </si>
  <si>
    <r>
      <t xml:space="preserve">ВАЗ -  2108; ВАЗ - 2109; ВАЗ - 21099 </t>
    </r>
    <r>
      <rPr>
        <sz val="10"/>
        <color indexed="60"/>
        <rFont val="Tahoma"/>
        <family val="2"/>
      </rPr>
      <t xml:space="preserve">(Дв. Карбюраторный, инжекторный) </t>
    </r>
    <r>
      <rPr>
        <sz val="10"/>
        <rFont val="Tahoma"/>
        <family val="2"/>
      </rPr>
      <t>ВАЗ -  2114; ВАЗ - 2115; ВАЗ - 2113</t>
    </r>
  </si>
  <si>
    <r>
      <t xml:space="preserve">ВАЗ- 2110 </t>
    </r>
    <r>
      <rPr>
        <i/>
        <sz val="10"/>
        <color indexed="60"/>
        <rFont val="Tahoma"/>
        <family val="2"/>
      </rPr>
      <t xml:space="preserve">с карбюраторным двигателем, </t>
    </r>
    <r>
      <rPr>
        <i/>
        <sz val="10"/>
        <rFont val="Tahoma"/>
        <family val="2"/>
      </rPr>
      <t>ВАЗ - 2111, ВАЗ-2112</t>
    </r>
  </si>
  <si>
    <r>
      <t xml:space="preserve">ВАЗ - 21102 </t>
    </r>
    <r>
      <rPr>
        <i/>
        <sz val="10"/>
        <color indexed="60"/>
        <rFont val="Tahoma"/>
        <family val="2"/>
      </rPr>
      <t>с инжекторным двигателем</t>
    </r>
  </si>
  <si>
    <r>
      <t xml:space="preserve">ВАЗ 21106 </t>
    </r>
    <r>
      <rPr>
        <i/>
        <sz val="10"/>
        <color indexed="60"/>
        <rFont val="Tahoma"/>
        <family val="2"/>
      </rPr>
      <t>с двигателем "Опель"</t>
    </r>
  </si>
  <si>
    <r>
      <t xml:space="preserve">ВАЗ - 21213, ВАЗ - 21214 « ТАЙГА » </t>
    </r>
    <r>
      <rPr>
        <sz val="10"/>
        <color indexed="60"/>
        <rFont val="Tahoma"/>
        <family val="2"/>
      </rPr>
      <t>с инжекторным двигателем</t>
    </r>
  </si>
  <si>
    <r>
      <t xml:space="preserve">ВАЗ - 21213, ВАЗ - 21214 « ТАЙГА » </t>
    </r>
    <r>
      <rPr>
        <sz val="10"/>
        <color indexed="60"/>
        <rFont val="Tahoma"/>
        <family val="2"/>
      </rPr>
      <t>с инжекторным двигателем (В данном исполнении трубка заливной горловины повернута в сторону. (вдоль радиатора) )</t>
    </r>
  </si>
  <si>
    <r>
      <t>3110.1301.000-31</t>
    </r>
    <r>
      <rPr>
        <sz val="10"/>
        <color indexed="10"/>
        <rFont val="Tahoma"/>
        <family val="2"/>
      </rPr>
      <t xml:space="preserve"> </t>
    </r>
  </si>
  <si>
    <r>
      <t xml:space="preserve">« ГАЗЕЛЬ » </t>
    </r>
    <r>
      <rPr>
        <sz val="10"/>
        <color indexed="60"/>
        <rFont val="Tahoma"/>
        <family val="2"/>
      </rPr>
      <t xml:space="preserve">с двигателем "Штайер" </t>
    </r>
  </si>
  <si>
    <r>
      <t>« ГАЗЕЛЬ »</t>
    </r>
    <r>
      <rPr>
        <sz val="10"/>
        <color indexed="60"/>
        <rFont val="Tahoma"/>
        <family val="2"/>
      </rPr>
      <t xml:space="preserve"> с двигателем  ЗМЗ 405.22</t>
    </r>
  </si>
  <si>
    <r>
      <t xml:space="preserve">"ГАЗЕЛЬ" </t>
    </r>
    <r>
      <rPr>
        <i/>
        <sz val="10"/>
        <color indexed="60"/>
        <rFont val="Tahoma"/>
        <family val="2"/>
      </rPr>
      <t>с двигателем "Ивеко"</t>
    </r>
    <r>
      <rPr>
        <sz val="10"/>
        <rFont val="Tahoma"/>
        <family val="2"/>
      </rPr>
      <t xml:space="preserve">, авто "КОВБОЙ" </t>
    </r>
  </si>
  <si>
    <r>
      <t xml:space="preserve">"ГАЗЕЛЬ" </t>
    </r>
    <r>
      <rPr>
        <i/>
        <sz val="10"/>
        <color indexed="60"/>
        <rFont val="Tahoma"/>
        <family val="2"/>
      </rPr>
      <t>с двигателем "Крайслер"</t>
    </r>
  </si>
  <si>
    <r>
      <t xml:space="preserve">ВК330242.1301010-32 </t>
    </r>
    <r>
      <rPr>
        <sz val="10"/>
        <color indexed="10"/>
        <rFont val="Tahoma"/>
        <family val="2"/>
      </rPr>
      <t xml:space="preserve">  </t>
    </r>
  </si>
  <si>
    <r>
      <t xml:space="preserve">"ВОЛГА" ГАЗ-3110 </t>
    </r>
    <r>
      <rPr>
        <i/>
        <sz val="10"/>
        <color indexed="60"/>
        <rFont val="Tahoma"/>
        <family val="2"/>
      </rPr>
      <t>с двигателем "Крайслер"</t>
    </r>
  </si>
  <si>
    <r>
      <t xml:space="preserve">ИЖ - 2126 </t>
    </r>
    <r>
      <rPr>
        <i/>
        <sz val="10"/>
        <color indexed="60"/>
        <rFont val="Tahoma"/>
        <family val="2"/>
      </rPr>
      <t>с двигателем 2106</t>
    </r>
  </si>
  <si>
    <r>
      <t>УАЗ - 3163 "Патриот"</t>
    </r>
    <r>
      <rPr>
        <i/>
        <sz val="10"/>
        <color indexed="60"/>
        <rFont val="Tahoma"/>
        <family val="2"/>
      </rPr>
      <t>( под кондиционер)</t>
    </r>
  </si>
  <si>
    <r>
      <t xml:space="preserve">ВАЗ-2101; ВАЗ-2103; ВАЗ-2105; ВАЗ-2107 </t>
    </r>
    <r>
      <rPr>
        <sz val="10"/>
        <color indexed="60"/>
        <rFont val="Tahoma"/>
        <family val="2"/>
      </rPr>
      <t>с Краником</t>
    </r>
  </si>
  <si>
    <r>
      <t xml:space="preserve">ВАЗ - 2108; ВАЗ-2109; ВАЗ-21099 </t>
    </r>
    <r>
      <rPr>
        <sz val="10"/>
        <color indexed="60"/>
        <rFont val="Tahoma"/>
        <family val="2"/>
      </rPr>
      <t>Технология Splitter Fin</t>
    </r>
  </si>
  <si>
    <r>
      <t xml:space="preserve">ОТ 3302.8101.000  </t>
    </r>
    <r>
      <rPr>
        <sz val="8"/>
        <color indexed="60"/>
        <rFont val="Tahoma"/>
        <family val="2"/>
      </rPr>
      <t>Д.</t>
    </r>
    <r>
      <rPr>
        <sz val="8"/>
        <rFont val="Tahoma"/>
        <family val="2"/>
      </rPr>
      <t xml:space="preserve"> </t>
    </r>
    <r>
      <rPr>
        <sz val="8"/>
        <color indexed="60"/>
        <rFont val="Tahoma"/>
        <family val="2"/>
      </rPr>
      <t>патрубка 16</t>
    </r>
  </si>
  <si>
    <r>
      <t xml:space="preserve">3302.8101.060-32  </t>
    </r>
    <r>
      <rPr>
        <sz val="8"/>
        <color indexed="60"/>
        <rFont val="Tahoma"/>
        <family val="2"/>
      </rPr>
      <t>Д.патрубка 20</t>
    </r>
  </si>
  <si>
    <r>
      <t>БОТ.20.1.8101.000-01</t>
    </r>
    <r>
      <rPr>
        <sz val="10"/>
        <color indexed="10"/>
        <rFont val="Tahoma"/>
        <family val="2"/>
      </rPr>
      <t xml:space="preserve"> </t>
    </r>
  </si>
  <si>
    <r>
      <t xml:space="preserve">Учитывая большое разнообразие эксплуатационных условий автомобиля (городское или шоссейное, в южных, северных или умеренных широтах) мы предлагаем несколько вариантов радиаторов с одинаковой применяемостью. За счет увеличения или уменьшения количества ленты в радиаторах достигается оптимальное для потребителя соотношение по цене и теплоотдаче с высоким уровнем качества. Ленточные автомобильные радиаторы изготавливаются по технологии    </t>
    </r>
    <r>
      <rPr>
        <i/>
        <u val="single"/>
        <sz val="8"/>
        <color indexed="53"/>
        <rFont val="Tahoma"/>
        <family val="2"/>
      </rPr>
      <t>Сплиттер Фин</t>
    </r>
    <r>
      <rPr>
        <sz val="8"/>
        <rFont val="Tahoma"/>
        <family val="2"/>
      </rPr>
      <t xml:space="preserve"> - Шведской фирмы Outokumpu благодаря которой обеспечивается уменьшение габаритов и массы радиаторов при их соответствии самым высоким техническим требованиям.</t>
    </r>
  </si>
  <si>
    <r>
      <t xml:space="preserve">C41R13М.1301.010-30 </t>
    </r>
    <r>
      <rPr>
        <sz val="10"/>
        <color indexed="10"/>
        <rFont val="Tahoma"/>
        <family val="2"/>
      </rPr>
      <t>NEW</t>
    </r>
  </si>
  <si>
    <r>
      <t xml:space="preserve">ГАЗ 3307 </t>
    </r>
    <r>
      <rPr>
        <i/>
        <sz val="10"/>
        <color indexed="60"/>
        <rFont val="Tahoma"/>
        <family val="2"/>
      </rPr>
      <t>с дв. ЗМЗ-511 для стран с тропическим климатом</t>
    </r>
  </si>
  <si>
    <r>
      <t xml:space="preserve">ГАЗ 3307, 3308/081 "Садко" </t>
    </r>
    <r>
      <rPr>
        <i/>
        <sz val="10"/>
        <color indexed="60"/>
        <rFont val="Tahoma"/>
        <family val="2"/>
      </rPr>
      <t>с дв. ЗМЗ-513 и ЗМЗ-5233 с муфтой вентилятора</t>
    </r>
  </si>
  <si>
    <r>
      <t xml:space="preserve">ГАЗ 33081, 3309 </t>
    </r>
    <r>
      <rPr>
        <i/>
        <sz val="10"/>
        <color indexed="60"/>
        <rFont val="Tahoma"/>
        <family val="2"/>
      </rPr>
      <t xml:space="preserve">с дв. ММЗ Д-245.7 </t>
    </r>
    <r>
      <rPr>
        <i/>
        <sz val="6"/>
        <color indexed="60"/>
        <rFont val="Tahoma"/>
        <family val="2"/>
      </rPr>
      <t>(с электромагн. муфтой включения вентилятора),</t>
    </r>
    <r>
      <rPr>
        <i/>
        <sz val="7"/>
        <color indexed="60"/>
        <rFont val="Tahoma"/>
        <family val="2"/>
      </rPr>
      <t xml:space="preserve"> </t>
    </r>
    <r>
      <rPr>
        <i/>
        <sz val="6"/>
        <color indexed="60"/>
        <rFont val="Tahoma"/>
        <family val="2"/>
      </rPr>
      <t>ЕВРО 3</t>
    </r>
  </si>
  <si>
    <r>
      <t xml:space="preserve">ТДТ-55А, ТДТ-55А-05 </t>
    </r>
    <r>
      <rPr>
        <i/>
        <sz val="10"/>
        <color indexed="60"/>
        <rFont val="Tahoma"/>
        <family val="2"/>
      </rPr>
      <t>с двигателем  СМД -18;    Д-245А</t>
    </r>
  </si>
  <si>
    <r>
      <t xml:space="preserve">ТЛТ-100, ЛХТ-100,ТБ-1М,ТБ-1МА </t>
    </r>
    <r>
      <rPr>
        <i/>
        <sz val="10"/>
        <color indexed="60"/>
        <rFont val="Tahoma"/>
        <family val="2"/>
      </rPr>
      <t>с двигателем  СМД-201.04</t>
    </r>
  </si>
  <si>
    <r>
      <t xml:space="preserve">ЮМЗ-6Л/6М  </t>
    </r>
    <r>
      <rPr>
        <i/>
        <sz val="10"/>
        <color indexed="60"/>
        <rFont val="Tahoma"/>
        <family val="2"/>
      </rPr>
      <t>с двигателем Д-65Н;  Д-65; Д-65М</t>
    </r>
  </si>
  <si>
    <r>
      <t xml:space="preserve">ЮМЗ-6Л/6М  </t>
    </r>
    <r>
      <rPr>
        <i/>
        <sz val="10"/>
        <color indexed="60"/>
        <rFont val="Tahoma"/>
        <family val="2"/>
      </rPr>
      <t>с  двигателем Д-65Н; Д-65М</t>
    </r>
  </si>
  <si>
    <r>
      <t xml:space="preserve">МТЗ-80Х </t>
    </r>
    <r>
      <rPr>
        <i/>
        <sz val="10"/>
        <color indexed="60"/>
        <rFont val="Tahoma"/>
        <family val="2"/>
      </rPr>
      <t>с двигателем  Д-243</t>
    </r>
    <r>
      <rPr>
        <sz val="10"/>
        <rFont val="Tahoma"/>
        <family val="2"/>
      </rPr>
      <t xml:space="preserve"> (Тропическое исполнение)</t>
    </r>
  </si>
  <si>
    <r>
      <t xml:space="preserve">МТЗ-80,  МТЗ-80А,  МТЗ-82, Т-70С,Т-70В </t>
    </r>
    <r>
      <rPr>
        <sz val="8"/>
        <rFont val="Tahoma"/>
        <family val="2"/>
      </rPr>
      <t>с двигателем  Д-240; Д-241Л; Д-241</t>
    </r>
  </si>
  <si>
    <r>
      <t xml:space="preserve">МТЗ-80,  МТЗ-80А,  МТЗ-82, Т-70С,Т-70В </t>
    </r>
    <r>
      <rPr>
        <i/>
        <sz val="10"/>
        <color indexed="60"/>
        <rFont val="Tahoma"/>
        <family val="2"/>
      </rPr>
      <t>с двигателем  Д-240; Д-241Л; Д-241</t>
    </r>
  </si>
  <si>
    <r>
      <t>МТЗ 1820;</t>
    </r>
    <r>
      <rPr>
        <i/>
        <sz val="8"/>
        <color indexed="60"/>
        <rFont val="Tahoma"/>
        <family val="2"/>
      </rPr>
      <t xml:space="preserve">  </t>
    </r>
    <r>
      <rPr>
        <i/>
        <sz val="9"/>
        <rFont val="Tahoma"/>
        <family val="2"/>
      </rPr>
      <t>МТЗ-1523;  МТЗ-1520; МТЗ- 1521</t>
    </r>
    <r>
      <rPr>
        <i/>
        <sz val="9"/>
        <color indexed="60"/>
        <rFont val="Tahoma"/>
        <family val="2"/>
      </rPr>
      <t xml:space="preserve">с двиг. Д-260.9; Д-260; Автогрейдер ГС-14.02 с Двигателем  МТЗ; Каток вибрационный А-6811 "АМКОДОР"  </t>
    </r>
    <r>
      <rPr>
        <i/>
        <sz val="9"/>
        <rFont val="Tahoma"/>
        <family val="2"/>
      </rPr>
      <t>(Тропическое исполнение)</t>
    </r>
  </si>
  <si>
    <r>
      <t xml:space="preserve">МТЗ-100 </t>
    </r>
    <r>
      <rPr>
        <i/>
        <sz val="10"/>
        <color indexed="60"/>
        <rFont val="Tahoma"/>
        <family val="2"/>
      </rPr>
      <t>с</t>
    </r>
    <r>
      <rPr>
        <sz val="10"/>
        <rFont val="Tahoma"/>
        <family val="2"/>
      </rPr>
      <t xml:space="preserve">  </t>
    </r>
    <r>
      <rPr>
        <i/>
        <sz val="10"/>
        <color indexed="60"/>
        <rFont val="Tahoma"/>
        <family val="2"/>
      </rPr>
      <t xml:space="preserve"> двигателем Д-240Т;  Д-245.2; МТЗ-102; Автогрейдер ГС-10.01; Льноуборочный комбайн КЛС - 1,7 "Полесье"с дв. Д-245 С-455; Каток вибрационный А-6712; А-6712А  "АМКОДОР"</t>
    </r>
  </si>
  <si>
    <r>
      <t xml:space="preserve">МТЗ-1221 </t>
    </r>
    <r>
      <rPr>
        <i/>
        <sz val="10"/>
        <color indexed="60"/>
        <rFont val="Tahoma"/>
        <family val="2"/>
      </rPr>
      <t>с двигателем  Д-260.2</t>
    </r>
  </si>
  <si>
    <r>
      <t xml:space="preserve">МТЗ-1221; МТЗ - 1222 </t>
    </r>
    <r>
      <rPr>
        <i/>
        <sz val="10"/>
        <color indexed="60"/>
        <rFont val="Tahoma"/>
        <family val="2"/>
      </rPr>
      <t xml:space="preserve">с двигателем Д-260.2 </t>
    </r>
  </si>
  <si>
    <r>
      <t xml:space="preserve">МТЗ-923 </t>
    </r>
    <r>
      <rPr>
        <i/>
        <sz val="10"/>
        <color indexed="60"/>
        <rFont val="Tahoma"/>
        <family val="2"/>
      </rPr>
      <t>с двигателем  Д245.5</t>
    </r>
  </si>
  <si>
    <r>
      <t>МТЗ-3022; Беларусь-2822,</t>
    </r>
    <r>
      <rPr>
        <i/>
        <sz val="10"/>
        <color indexed="60"/>
        <rFont val="Tahoma"/>
        <family val="2"/>
      </rPr>
      <t xml:space="preserve"> с Двигателем  Д-260</t>
    </r>
  </si>
  <si>
    <r>
      <t xml:space="preserve">МТЗ-1025 и модификации  </t>
    </r>
    <r>
      <rPr>
        <i/>
        <sz val="10"/>
        <color indexed="60"/>
        <rFont val="Tahoma"/>
        <family val="2"/>
      </rPr>
      <t>с Двигателем  Д-245</t>
    </r>
  </si>
  <si>
    <r>
      <t>МТЗ - 1221.4;</t>
    </r>
    <r>
      <rPr>
        <i/>
        <sz val="10"/>
        <color indexed="60"/>
        <rFont val="Tahoma"/>
        <family val="2"/>
      </rPr>
      <t xml:space="preserve">  </t>
    </r>
    <r>
      <rPr>
        <sz val="10"/>
        <rFont val="Tahoma"/>
        <family val="2"/>
      </rPr>
      <t>МТЗ-1222.4;  МТЗ-1523.4</t>
    </r>
    <r>
      <rPr>
        <i/>
        <sz val="10"/>
        <rFont val="Tahoma"/>
        <family val="2"/>
      </rPr>
      <t xml:space="preserve">; </t>
    </r>
    <r>
      <rPr>
        <i/>
        <sz val="9"/>
        <rFont val="Tahoma"/>
        <family val="2"/>
      </rPr>
      <t xml:space="preserve"> </t>
    </r>
    <r>
      <rPr>
        <i/>
        <sz val="9"/>
        <color indexed="60"/>
        <rFont val="Tahoma"/>
        <family val="2"/>
      </rPr>
      <t>с двигателем ДОЙЦ</t>
    </r>
  </si>
  <si>
    <r>
      <t xml:space="preserve">МТЗ-320 </t>
    </r>
    <r>
      <rPr>
        <i/>
        <sz val="10"/>
        <color indexed="60"/>
        <rFont val="Tahoma"/>
        <family val="2"/>
      </rPr>
      <t xml:space="preserve"> с Двигателем  LPW 1503 CHD</t>
    </r>
  </si>
  <si>
    <r>
      <t xml:space="preserve">МТЗ-320  </t>
    </r>
    <r>
      <rPr>
        <i/>
        <sz val="10"/>
        <color indexed="60"/>
        <rFont val="Tahoma"/>
        <family val="2"/>
      </rPr>
      <t xml:space="preserve">с Двигателем  LPW 1503 CHD  </t>
    </r>
    <r>
      <rPr>
        <i/>
        <sz val="10"/>
        <rFont val="Tahoma"/>
        <family val="2"/>
      </rPr>
      <t>(Тропическое исполнение)</t>
    </r>
  </si>
  <si>
    <r>
      <t xml:space="preserve">Беларус – 2822 ДЦ, Беларус – 3022 ДЦ </t>
    </r>
    <r>
      <rPr>
        <i/>
        <sz val="10"/>
        <color indexed="60"/>
        <rFont val="Tahoma"/>
        <family val="2"/>
      </rPr>
      <t>с Двигателем «Дойц»</t>
    </r>
  </si>
  <si>
    <r>
      <t xml:space="preserve">Беларус – 420; Беларус – 422; Беларус – 622 </t>
    </r>
    <r>
      <rPr>
        <i/>
        <sz val="10"/>
        <color indexed="60"/>
        <rFont val="Tahoma"/>
        <family val="2"/>
      </rPr>
      <t>с Двигателем «Словакия»</t>
    </r>
  </si>
  <si>
    <r>
      <t xml:space="preserve">Автогрейдер ГС–10.01, ГС–14.02, ГС–18.05 </t>
    </r>
    <r>
      <rPr>
        <i/>
        <sz val="8"/>
        <color indexed="60"/>
        <rFont val="Tahoma"/>
        <family val="2"/>
      </rPr>
      <t>с Двигателем  ЯМЗ – 236, ЯМЗ-236Д4; ЯМЗ–236Г</t>
    </r>
  </si>
  <si>
    <r>
      <t xml:space="preserve">Автогрейдер ГС -14.03,  ГС-25.09, фриза  </t>
    </r>
    <r>
      <rPr>
        <i/>
        <sz val="10"/>
        <color indexed="60"/>
        <rFont val="Tahoma"/>
        <family val="2"/>
      </rPr>
      <t>с Двигателем ЯМЗ-236, ЯМЗ-238</t>
    </r>
  </si>
  <si>
    <r>
      <t xml:space="preserve">85.13.010-4                 </t>
    </r>
    <r>
      <rPr>
        <i/>
        <sz val="10"/>
        <color indexed="60"/>
        <rFont val="Tahoma"/>
        <family val="2"/>
      </rPr>
      <t xml:space="preserve"> </t>
    </r>
  </si>
  <si>
    <r>
      <t xml:space="preserve">ДТ-75 МЛ, ДТ-75МВ </t>
    </r>
    <r>
      <rPr>
        <i/>
        <sz val="8"/>
        <color indexed="60"/>
        <rFont val="Tahoma"/>
        <family val="2"/>
      </rPr>
      <t xml:space="preserve">с Двигателем А-41; </t>
    </r>
    <r>
      <rPr>
        <sz val="10"/>
        <rFont val="Tahoma"/>
        <family val="2"/>
      </rPr>
      <t xml:space="preserve"> ДТ-75Д </t>
    </r>
    <r>
      <rPr>
        <i/>
        <sz val="8"/>
        <color indexed="60"/>
        <rFont val="Tahoma"/>
        <family val="2"/>
      </rPr>
      <t>с Двигателем А-41 ( Д-440-42)</t>
    </r>
  </si>
  <si>
    <r>
      <t xml:space="preserve">150у13.010-3    </t>
    </r>
    <r>
      <rPr>
        <sz val="10"/>
        <color indexed="60"/>
        <rFont val="Tahoma"/>
        <family val="2"/>
      </rPr>
      <t xml:space="preserve"> </t>
    </r>
    <r>
      <rPr>
        <i/>
        <sz val="10"/>
        <color indexed="60"/>
        <rFont val="Tahoma"/>
        <family val="2"/>
      </rPr>
      <t xml:space="preserve">             </t>
    </r>
  </si>
  <si>
    <r>
      <t xml:space="preserve">Енисей 1200 </t>
    </r>
    <r>
      <rPr>
        <i/>
        <sz val="10"/>
        <color indexed="60"/>
        <rFont val="Tahoma"/>
        <family val="2"/>
      </rPr>
      <t>с Двигателем  Д-442-50,Д-442-56/57И-1</t>
    </r>
  </si>
  <si>
    <r>
      <t xml:space="preserve">СК-6;  Енисей 1200-1 </t>
    </r>
    <r>
      <rPr>
        <i/>
        <sz val="10"/>
        <color indexed="16"/>
        <rFont val="Tahoma"/>
        <family val="2"/>
      </rPr>
      <t>с Двигателем  Д-442-50; Д442-57Н</t>
    </r>
  </si>
  <si>
    <r>
      <t xml:space="preserve">150у.13.010-6  </t>
    </r>
    <r>
      <rPr>
        <sz val="10"/>
        <color indexed="60"/>
        <rFont val="Tahoma"/>
        <family val="2"/>
      </rPr>
      <t xml:space="preserve"> </t>
    </r>
  </si>
  <si>
    <r>
      <t xml:space="preserve">Комбайн  СК-5М «Нива» </t>
    </r>
    <r>
      <rPr>
        <i/>
        <sz val="10"/>
        <color indexed="60"/>
        <rFont val="Tahoma"/>
        <family val="2"/>
      </rPr>
      <t>с Двигателем  СМД-20,СМД-21,СМД-22А</t>
    </r>
  </si>
  <si>
    <r>
      <t xml:space="preserve">Комбайн ск-5м-1  «Нива Эффект» </t>
    </r>
    <r>
      <rPr>
        <i/>
        <sz val="10"/>
        <color indexed="60"/>
        <rFont val="Tahoma"/>
        <family val="2"/>
      </rPr>
      <t>с Двигателем  ММЗ Д-260.1</t>
    </r>
  </si>
  <si>
    <r>
      <t xml:space="preserve">Дон-1500 </t>
    </r>
    <r>
      <rPr>
        <i/>
        <sz val="10"/>
        <color indexed="16"/>
        <rFont val="Tahoma"/>
        <family val="2"/>
      </rPr>
      <t>с двигателем СМД-31А;  ЯМЗ-238</t>
    </r>
  </si>
  <si>
    <r>
      <t xml:space="preserve">Дон-680  </t>
    </r>
    <r>
      <rPr>
        <i/>
        <sz val="10"/>
        <color indexed="16"/>
        <rFont val="Tahoma"/>
        <family val="2"/>
      </rPr>
      <t>с двигателем  СМД-31Б; Дон-2800 с двигателем СМД-31Б-04</t>
    </r>
  </si>
  <si>
    <r>
      <t xml:space="preserve">КСК-100А-3 </t>
    </r>
    <r>
      <rPr>
        <i/>
        <sz val="10"/>
        <color indexed="60"/>
        <rFont val="Tahoma"/>
        <family val="2"/>
      </rPr>
      <t xml:space="preserve">с двигателем ЯМЗ 238АМ2-3; </t>
    </r>
    <r>
      <rPr>
        <sz val="10"/>
        <rFont val="Tahoma"/>
        <family val="2"/>
      </rPr>
      <t xml:space="preserve"> КСК-600</t>
    </r>
  </si>
  <si>
    <r>
      <t xml:space="preserve">Комбайн КСКУ-6, КСК-100 </t>
    </r>
    <r>
      <rPr>
        <i/>
        <sz val="10"/>
        <color indexed="60"/>
        <rFont val="Tahoma"/>
        <family val="2"/>
      </rPr>
      <t>с двигателем  СМД-71</t>
    </r>
  </si>
  <si>
    <r>
      <t xml:space="preserve">"RSM 2375" </t>
    </r>
    <r>
      <rPr>
        <sz val="10"/>
        <color indexed="60"/>
        <rFont val="Tahoma"/>
        <family val="2"/>
      </rPr>
      <t>c двигателем CUMMINS</t>
    </r>
  </si>
  <si>
    <r>
      <t xml:space="preserve">Трактора: Т-4А;  ТТ-4;  Т-4П; Т-4АП2 </t>
    </r>
    <r>
      <rPr>
        <i/>
        <sz val="10"/>
        <color indexed="60"/>
        <rFont val="Tahoma"/>
        <family val="2"/>
      </rPr>
      <t>с двигателем  А-01М;  А-01МЛ ; Автогрейдер ГС-14.02 с Двигателем  А-</t>
    </r>
  </si>
  <si>
    <r>
      <t xml:space="preserve">Трактора:  Т-4А;  ТТ-4;   Т-4П;  Т-4АП2 </t>
    </r>
    <r>
      <rPr>
        <i/>
        <sz val="10"/>
        <color indexed="60"/>
        <rFont val="Tahoma"/>
        <family val="2"/>
      </rPr>
      <t>с Двигателем  А-01М,А-01МЛ</t>
    </r>
    <r>
      <rPr>
        <sz val="10"/>
        <color indexed="60"/>
        <rFont val="Tahoma"/>
        <family val="2"/>
      </rPr>
      <t xml:space="preserve"> ; Автогрейдер ГС-14.03</t>
    </r>
  </si>
  <si>
    <r>
      <t xml:space="preserve">ТТ-4М </t>
    </r>
    <r>
      <rPr>
        <i/>
        <sz val="10"/>
        <color indexed="60"/>
        <rFont val="Tahoma"/>
        <family val="2"/>
      </rPr>
      <t>с Двигателем  А-01МЛ</t>
    </r>
  </si>
  <si>
    <r>
      <t xml:space="preserve">Т-9.01 </t>
    </r>
    <r>
      <rPr>
        <sz val="10"/>
        <color indexed="60"/>
        <rFont val="Tahoma"/>
        <family val="2"/>
      </rPr>
      <t>с двиг. ЯМЗ-236 ДК</t>
    </r>
    <r>
      <rPr>
        <sz val="10"/>
        <rFont val="Tahoma"/>
        <family val="2"/>
      </rPr>
      <t xml:space="preserve"> , Т-11.01 Я </t>
    </r>
    <r>
      <rPr>
        <sz val="10"/>
        <color indexed="60"/>
        <rFont val="Tahoma"/>
        <family val="2"/>
      </rPr>
      <t>с двиг. ЯМЗ-236 ДК-7</t>
    </r>
    <r>
      <rPr>
        <sz val="10"/>
        <rFont val="Tahoma"/>
        <family val="2"/>
      </rPr>
      <t>, Т-11.01 К с двиг. 6СТ8, З-С178</t>
    </r>
  </si>
  <si>
    <r>
      <t xml:space="preserve">Дизель генераторы </t>
    </r>
    <r>
      <rPr>
        <i/>
        <sz val="10"/>
        <color indexed="60"/>
        <rFont val="Tahoma"/>
        <family val="2"/>
      </rPr>
      <t xml:space="preserve">с двигателем  ЯМЗ-8502, </t>
    </r>
  </si>
  <si>
    <r>
      <t xml:space="preserve">ТТ-4;   Т-4А;  Т-4АП; Т-АП2; ТТ-4М  </t>
    </r>
    <r>
      <rPr>
        <i/>
        <sz val="10"/>
        <color indexed="60"/>
        <rFont val="Tahoma"/>
        <family val="2"/>
      </rPr>
      <t>с Двигателем А-01М,А-01МЛ, Автогрейдер ГС-14.02</t>
    </r>
  </si>
  <si>
    <r>
      <t xml:space="preserve">Тр.ТТ-4; Т-4А;Т-4АП; Т-4АП2; ТТ-4М  </t>
    </r>
    <r>
      <rPr>
        <i/>
        <sz val="10"/>
        <color indexed="60"/>
        <rFont val="Tahoma"/>
        <family val="2"/>
      </rPr>
      <t>с Двигателем А-01М,А-01МЛ</t>
    </r>
  </si>
  <si>
    <r>
      <t xml:space="preserve">150У.08.000-1-01  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         тропическое исполнение </t>
    </r>
  </si>
  <si>
    <r>
      <t xml:space="preserve">ВТ-100Д </t>
    </r>
    <r>
      <rPr>
        <i/>
        <sz val="10"/>
        <color indexed="60"/>
        <rFont val="Tahoma"/>
        <family val="2"/>
      </rPr>
      <t>с Двигателем Д-442-24/25;   Д-4402;ДТ-75М с Двигателем  А-41 ДТ-75Д с Двигателем Д-440-22</t>
    </r>
  </si>
  <si>
    <r>
      <t xml:space="preserve">КСК 100 А </t>
    </r>
    <r>
      <rPr>
        <i/>
        <sz val="8"/>
        <color indexed="60"/>
        <rFont val="Tahoma"/>
        <family val="2"/>
      </rPr>
      <t>с Двигателем ЯМЗ 238АМ2-3; Д-260.4;</t>
    </r>
    <r>
      <rPr>
        <i/>
        <sz val="10"/>
        <color indexed="60"/>
        <rFont val="Tahoma"/>
        <family val="2"/>
      </rPr>
      <t xml:space="preserve"> </t>
    </r>
    <r>
      <rPr>
        <sz val="10"/>
        <rFont val="Tahoma"/>
        <family val="2"/>
      </rPr>
      <t xml:space="preserve">КСК-6 </t>
    </r>
    <r>
      <rPr>
        <i/>
        <sz val="9"/>
        <color indexed="60"/>
        <rFont val="Tahoma"/>
        <family val="2"/>
      </rPr>
      <t>с Двигателем СМД - 72</t>
    </r>
  </si>
  <si>
    <r>
      <t xml:space="preserve">Енисей-1200-1М </t>
    </r>
    <r>
      <rPr>
        <i/>
        <sz val="10"/>
        <color indexed="60"/>
        <rFont val="Tahoma"/>
        <family val="2"/>
      </rPr>
      <t>с Двигателем Д-442-50;  Д-442-56/57М-1</t>
    </r>
  </si>
  <si>
    <r>
      <t xml:space="preserve">ТТПМ 1500.1013.100-03 </t>
    </r>
    <r>
      <rPr>
        <sz val="10"/>
        <color indexed="10"/>
        <rFont val="Tahoma"/>
        <family val="2"/>
      </rPr>
      <t xml:space="preserve"> </t>
    </r>
  </si>
  <si>
    <r>
      <t xml:space="preserve">АКРОС - 530/535/560 </t>
    </r>
    <r>
      <rPr>
        <sz val="10"/>
        <color indexed="60"/>
        <rFont val="Tahoma"/>
        <family val="2"/>
      </rPr>
      <t xml:space="preserve"> с Двигателем ЯМЗ -236БК-3</t>
    </r>
  </si>
  <si>
    <r>
      <t xml:space="preserve">"НИВА-ЭФФЕКТ" СК-5МЭ </t>
    </r>
    <r>
      <rPr>
        <sz val="10"/>
        <color indexed="60"/>
        <rFont val="Tahoma"/>
        <family val="2"/>
      </rPr>
      <t>с Двигателем Д-260.1; Энергосредство ЭС-1 с Двигателем Д-260.1</t>
    </r>
  </si>
  <si>
    <r>
      <t xml:space="preserve">Погрузчик А-325/325-01  </t>
    </r>
    <r>
      <rPr>
        <sz val="10"/>
        <color indexed="60"/>
        <rFont val="Tahoma"/>
        <family val="2"/>
      </rPr>
      <t>с Двигателем Д-245</t>
    </r>
    <r>
      <rPr>
        <sz val="10"/>
        <rFont val="Tahoma"/>
        <family val="2"/>
      </rPr>
      <t xml:space="preserve">, Погрузчик А-211 </t>
    </r>
    <r>
      <rPr>
        <sz val="10"/>
        <color indexed="60"/>
        <rFont val="Tahoma"/>
        <family val="2"/>
      </rPr>
      <t>с Двигателем Д-243</t>
    </r>
  </si>
  <si>
    <r>
      <t xml:space="preserve">Погрузчик ПК-33-01-00 </t>
    </r>
    <r>
      <rPr>
        <sz val="10"/>
        <color indexed="60"/>
        <rFont val="Tahoma"/>
        <family val="2"/>
      </rPr>
      <t>с Двигателем Д-260.2</t>
    </r>
  </si>
  <si>
    <r>
      <t xml:space="preserve">Автогрейдер ГС -14.03, ГС -2509 </t>
    </r>
    <r>
      <rPr>
        <i/>
        <sz val="10"/>
        <color indexed="60"/>
        <rFont val="Tahoma"/>
        <family val="2"/>
      </rPr>
      <t>с Двигателем ЯМЗ-236;Фриза с Двигателем "Дойц"; транспортные средства с двигателем  ЯМЗ 7511</t>
    </r>
  </si>
  <si>
    <r>
      <t xml:space="preserve">МТЗ 50, МТЗ 52, МТЗ 50Х, МТЗ 60  </t>
    </r>
    <r>
      <rPr>
        <i/>
        <sz val="10"/>
        <color indexed="16"/>
        <rFont val="Tahoma"/>
        <family val="2"/>
      </rPr>
      <t>с двигателем Д-50, Д-50А, Д-60</t>
    </r>
  </si>
  <si>
    <r>
      <t xml:space="preserve">БЕЛАРУС - 1221, БЕЛАРУС - 1222 </t>
    </r>
    <r>
      <rPr>
        <i/>
        <sz val="10"/>
        <color indexed="60"/>
        <rFont val="Tahoma"/>
        <family val="2"/>
      </rPr>
      <t xml:space="preserve">с двигателем  Д-260.2; Д-260.2S </t>
    </r>
  </si>
  <si>
    <r>
      <t xml:space="preserve">МТЗ 1820 </t>
    </r>
    <r>
      <rPr>
        <i/>
        <sz val="10"/>
        <color indexed="60"/>
        <rFont val="Tahoma"/>
        <family val="2"/>
      </rPr>
      <t xml:space="preserve">с двигателем  Д-260.9; Д-260  </t>
    </r>
    <r>
      <rPr>
        <i/>
        <sz val="10"/>
        <rFont val="Tahoma"/>
        <family val="2"/>
      </rPr>
      <t>МТЗ-1523;  МТЗ-1520;Автогрейдер ГС-14.02 с Двигателем  МТЗ (тропическое исполнение)</t>
    </r>
  </si>
  <si>
    <r>
      <t xml:space="preserve">Т-150; 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Т-150К;  Т-153;   Енисей 1200-I; СК-5М"Нива";  КСБ;     КСК-4</t>
    </r>
  </si>
  <si>
    <r>
      <t xml:space="preserve">сердцевина жидко масляного теплообменника </t>
    </r>
    <r>
      <rPr>
        <i/>
        <sz val="10"/>
        <color indexed="60"/>
        <rFont val="Tahoma"/>
        <family val="2"/>
      </rPr>
      <t>Двигатель  Д-442-5Д</t>
    </r>
    <r>
      <rPr>
        <sz val="10"/>
        <rFont val="Tahoma"/>
        <family val="2"/>
      </rPr>
      <t xml:space="preserve"> </t>
    </r>
  </si>
  <si>
    <r>
      <t xml:space="preserve">сердцевина жидко масляного теплообменника </t>
    </r>
    <r>
      <rPr>
        <i/>
        <sz val="10"/>
        <color indexed="60"/>
        <rFont val="Tahoma"/>
        <family val="2"/>
      </rPr>
      <t>Двигатель  Д-463-10</t>
    </r>
  </si>
  <si>
    <r>
      <t xml:space="preserve">РВ 09.1301.110    </t>
    </r>
    <r>
      <rPr>
        <sz val="10"/>
        <color indexed="10"/>
        <rFont val="Tahoma"/>
        <family val="2"/>
      </rPr>
      <t xml:space="preserve"> </t>
    </r>
  </si>
  <si>
    <r>
      <t xml:space="preserve">К-744Р, К-744 Р1  </t>
    </r>
    <r>
      <rPr>
        <sz val="10"/>
        <color indexed="60"/>
        <rFont val="Tahoma"/>
        <family val="2"/>
      </rPr>
      <t xml:space="preserve">с Двигат. ЯМЗ - 238 НД5; </t>
    </r>
    <r>
      <rPr>
        <sz val="10"/>
        <rFont val="Tahoma"/>
        <family val="2"/>
      </rPr>
      <t xml:space="preserve"> К-700А, К-701</t>
    </r>
  </si>
  <si>
    <r>
      <rPr>
        <sz val="10"/>
        <color indexed="60"/>
        <rFont val="Tahoma"/>
        <family val="2"/>
      </rPr>
      <t xml:space="preserve"> </t>
    </r>
    <r>
      <rPr>
        <sz val="10"/>
        <rFont val="Tahoma"/>
        <family val="2"/>
      </rPr>
      <t xml:space="preserve"> К-700А, К-701</t>
    </r>
  </si>
  <si>
    <r>
      <t xml:space="preserve">Тракторы К-744Р2/ К-744Р3 с двигателем ТМЗ-8483.10, тракторы К-700/К-701 (4-х рядные </t>
    </r>
    <r>
      <rPr>
        <sz val="10"/>
        <color indexed="10"/>
        <rFont val="Tahoma"/>
        <family val="2"/>
      </rPr>
      <t>new</t>
    </r>
    <r>
      <rPr>
        <sz val="10"/>
        <rFont val="Tahoma"/>
        <family val="2"/>
      </rPr>
      <t>)</t>
    </r>
  </si>
  <si>
    <r>
      <t xml:space="preserve">Т-4.02 </t>
    </r>
    <r>
      <rPr>
        <i/>
        <sz val="10"/>
        <color indexed="60"/>
        <rFont val="Tahoma"/>
        <family val="2"/>
      </rPr>
      <t>с Двигателем  Д-461-10 80/80</t>
    </r>
  </si>
  <si>
    <r>
      <t xml:space="preserve">ВТ-100Д </t>
    </r>
    <r>
      <rPr>
        <i/>
        <sz val="10"/>
        <color indexed="60"/>
        <rFont val="Tahoma"/>
        <family val="2"/>
      </rPr>
      <t>с Двигателем Д-442-24/25; Д-4402</t>
    </r>
  </si>
  <si>
    <r>
      <t xml:space="preserve">Д-75МВ,  ДТ-75 МЛ,  Д-440-22 </t>
    </r>
    <r>
      <rPr>
        <i/>
        <sz val="10"/>
        <color indexed="60"/>
        <rFont val="Tahoma"/>
        <family val="2"/>
      </rPr>
      <t>с Двигателем  А-41, СНП-120/30  с Двигателем  А-41Б</t>
    </r>
  </si>
  <si>
    <r>
      <t xml:space="preserve">К-744 </t>
    </r>
    <r>
      <rPr>
        <i/>
        <sz val="10"/>
        <color indexed="60"/>
        <rFont val="Tahoma"/>
        <family val="2"/>
      </rPr>
      <t>с Двигателем  Mercedes Benz OM457 (с блоком масляных радиаторов)</t>
    </r>
  </si>
  <si>
    <r>
      <t xml:space="preserve">К-744 </t>
    </r>
    <r>
      <rPr>
        <i/>
        <sz val="10"/>
        <color indexed="60"/>
        <rFont val="Tahoma"/>
        <family val="2"/>
      </rPr>
      <t>с Двигателем Mercedes Benz OM457LA (с блоком масляных радиаторов)</t>
    </r>
  </si>
  <si>
    <r>
      <t xml:space="preserve">К-744Р3, К9000 </t>
    </r>
    <r>
      <rPr>
        <i/>
        <sz val="10"/>
        <color indexed="60"/>
        <rFont val="Tahoma"/>
        <family val="2"/>
      </rPr>
      <t>с Двигателем Mercedes Benz OM457LA (с блоком масляных радиаторов)</t>
    </r>
  </si>
  <si>
    <r>
      <t xml:space="preserve">К-744Р3, К9000 с </t>
    </r>
    <r>
      <rPr>
        <i/>
        <sz val="10"/>
        <rFont val="Tahoma"/>
        <family val="2"/>
      </rPr>
      <t>Двигателем Mercedes Benz OM460LA, ОМ1300 (с блоком масл. рад.)</t>
    </r>
  </si>
  <si>
    <r>
      <t xml:space="preserve">К-744 </t>
    </r>
    <r>
      <rPr>
        <i/>
        <sz val="10"/>
        <color indexed="60"/>
        <rFont val="Tahoma"/>
        <family val="2"/>
      </rPr>
      <t xml:space="preserve">с Двигателем  Mercedes Benz OM457 </t>
    </r>
  </si>
  <si>
    <r>
      <t xml:space="preserve">К-744 </t>
    </r>
    <r>
      <rPr>
        <i/>
        <sz val="10"/>
        <color indexed="60"/>
        <rFont val="Tahoma"/>
        <family val="2"/>
      </rPr>
      <t>с Двигателем Mercedes Benz OM457LA</t>
    </r>
  </si>
  <si>
    <r>
      <t xml:space="preserve">К-744 </t>
    </r>
    <r>
      <rPr>
        <i/>
        <sz val="10"/>
        <color indexed="60"/>
        <rFont val="Tahoma"/>
        <family val="2"/>
      </rPr>
      <t>с Двигателем Mercedes Benz OM457LA c 2013 г.в.</t>
    </r>
  </si>
  <si>
    <r>
      <t xml:space="preserve">К-744Р, К744Р1 с дв. ЯМЗ 238 (НД-5, НД-6, НД-7) </t>
    </r>
    <r>
      <rPr>
        <i/>
        <sz val="11"/>
        <color indexed="60"/>
        <rFont val="Tahoma"/>
        <family val="2"/>
      </rPr>
      <t>Блок масляных радиаторов</t>
    </r>
  </si>
  <si>
    <r>
      <t xml:space="preserve">К-744Р, К744Р1 с дв. ЯМЗ 238 (НД-5, НД-6, НД-7) </t>
    </r>
    <r>
      <rPr>
        <i/>
        <sz val="11"/>
        <color indexed="60"/>
        <rFont val="Tahoma"/>
        <family val="2"/>
      </rPr>
      <t>Блок масляных радиаторов(70мм)</t>
    </r>
  </si>
  <si>
    <r>
      <t xml:space="preserve">К-744Р2, К744Р3 с дв. ТМЗ-8481.10,ТМЗ-8481.10-02,04 </t>
    </r>
    <r>
      <rPr>
        <i/>
        <sz val="11"/>
        <color indexed="60"/>
        <rFont val="Tahoma"/>
        <family val="2"/>
      </rPr>
      <t>Блок масляных радиаторов</t>
    </r>
  </si>
  <si>
    <r>
      <t xml:space="preserve">К-744Р3, К9000 с дв. Mercedes Benz OM460LA, ОМ1300  </t>
    </r>
    <r>
      <rPr>
        <i/>
        <sz val="11"/>
        <color indexed="60"/>
        <rFont val="Tahoma"/>
        <family val="2"/>
      </rPr>
      <t>Блок масляных радиаторов</t>
    </r>
  </si>
  <si>
    <r>
      <t>комбайн "ACROS-530"</t>
    </r>
    <r>
      <rPr>
        <sz val="10"/>
        <color indexed="60"/>
        <rFont val="Tahoma"/>
        <family val="2"/>
      </rPr>
      <t xml:space="preserve"> с двигателем ЯМЗ-236-БК-3  </t>
    </r>
    <r>
      <rPr>
        <sz val="10"/>
        <rFont val="Tahoma"/>
        <family val="2"/>
      </rPr>
      <t>До 2008 г/в</t>
    </r>
  </si>
  <si>
    <r>
      <t xml:space="preserve">комбайн ДОН 101 "Вектор"  </t>
    </r>
    <r>
      <rPr>
        <i/>
        <sz val="10"/>
        <color indexed="60"/>
        <rFont val="Tahoma"/>
        <family val="2"/>
      </rPr>
      <t>с двигателем ЯМЗ-236НД</t>
    </r>
  </si>
  <si>
    <r>
      <t xml:space="preserve">комбайн ВЕКТОР 420 с двигателем:  </t>
    </r>
    <r>
      <rPr>
        <sz val="10"/>
        <color indexed="60"/>
        <rFont val="Tahoma"/>
        <family val="2"/>
      </rPr>
      <t>CUMMINS/QSB 6.7</t>
    </r>
  </si>
  <si>
    <r>
      <t xml:space="preserve">комбайн РСМ - 181 </t>
    </r>
    <r>
      <rPr>
        <sz val="10"/>
        <color indexed="60"/>
        <rFont val="Tahoma"/>
        <family val="2"/>
      </rPr>
      <t>марка Двигателя</t>
    </r>
    <r>
      <rPr>
        <sz val="10"/>
        <rFont val="Tahoma"/>
        <family val="2"/>
      </rPr>
      <t xml:space="preserve"> ЯМЗ-7511;   TORUM 740</t>
    </r>
  </si>
  <si>
    <r>
      <t xml:space="preserve">"TORUM" </t>
    </r>
    <r>
      <rPr>
        <sz val="10"/>
        <color indexed="60"/>
        <rFont val="Tahoma"/>
        <family val="2"/>
      </rPr>
      <t>с двигателем Mercedes</t>
    </r>
  </si>
  <si>
    <r>
      <t xml:space="preserve">КЗР 10, Комбайн «Полесье» </t>
    </r>
    <r>
      <rPr>
        <i/>
        <sz val="10"/>
        <color indexed="60"/>
        <rFont val="Tahoma"/>
        <family val="2"/>
      </rPr>
      <t>с Двигателем ДТ 530 ЕS 265</t>
    </r>
  </si>
  <si>
    <r>
      <t xml:space="preserve">Комбайн КЗР -7 «Полесье» </t>
    </r>
    <r>
      <rPr>
        <i/>
        <sz val="10"/>
        <color indexed="60"/>
        <rFont val="Tahoma"/>
        <family val="2"/>
      </rPr>
      <t>с Двигателем ДТ 530 ЕS 266;  Трактор УЭС 2-250А с Двигателем  Детройт дизель</t>
    </r>
  </si>
  <si>
    <r>
      <t xml:space="preserve">УЭС 2-280А </t>
    </r>
    <r>
      <rPr>
        <i/>
        <sz val="10"/>
        <color indexed="60"/>
        <rFont val="Tahoma"/>
        <family val="2"/>
      </rPr>
      <t>с Двигателем ЯМЗ 238БКЗ</t>
    </r>
  </si>
  <si>
    <r>
      <t xml:space="preserve">КЗС-1218, КЗС-10 К  </t>
    </r>
    <r>
      <rPr>
        <sz val="10"/>
        <color indexed="60"/>
        <rFont val="Tahoma"/>
        <family val="2"/>
      </rPr>
      <t>марка двигателя</t>
    </r>
    <r>
      <rPr>
        <sz val="10"/>
        <rFont val="Tahoma"/>
        <family val="2"/>
      </rPr>
      <t xml:space="preserve"> Д-262 С2</t>
    </r>
  </si>
  <si>
    <r>
      <t xml:space="preserve">ЕНИСЕЙ - 324 </t>
    </r>
    <r>
      <rPr>
        <sz val="10"/>
        <color indexed="60"/>
        <rFont val="Tahoma"/>
        <family val="2"/>
      </rPr>
      <t xml:space="preserve">марка двигателя: </t>
    </r>
    <r>
      <rPr>
        <sz val="10"/>
        <rFont val="Tahoma"/>
        <family val="2"/>
      </rPr>
      <t xml:space="preserve"> ЯМЗ-238 БК</t>
    </r>
  </si>
  <si>
    <r>
      <t xml:space="preserve">70У.1301.030   </t>
    </r>
    <r>
      <rPr>
        <sz val="10"/>
        <color indexed="60"/>
        <rFont val="Tahoma"/>
        <family val="2"/>
      </rPr>
      <t>Диаметр 14 мм</t>
    </r>
  </si>
  <si>
    <r>
      <t xml:space="preserve">МТЗ-100 </t>
    </r>
    <r>
      <rPr>
        <i/>
        <sz val="10"/>
        <color indexed="60"/>
        <rFont val="Tahoma"/>
        <family val="2"/>
      </rPr>
      <t>с  Двигателем Д-240Т, Д-245.2</t>
    </r>
    <r>
      <rPr>
        <sz val="10"/>
        <rFont val="Tahoma"/>
        <family val="2"/>
      </rPr>
      <t>;    МТЗ-102, ЛТЗ-60АБ, ЛТЗ-60АВ</t>
    </r>
  </si>
  <si>
    <r>
      <t xml:space="preserve">МТЗ-1221 </t>
    </r>
    <r>
      <rPr>
        <i/>
        <sz val="10"/>
        <color indexed="60"/>
        <rFont val="Tahoma"/>
        <family val="2"/>
      </rPr>
      <t>с двигателем Д-260.2</t>
    </r>
  </si>
  <si>
    <r>
      <t xml:space="preserve">БЕЛАРУС - 1221, БЕЛАРУС - 1222 </t>
    </r>
    <r>
      <rPr>
        <sz val="10"/>
        <color indexed="60"/>
        <rFont val="Tahoma"/>
        <family val="2"/>
      </rPr>
      <t xml:space="preserve">с двигателем  Д-260.2; Д-260.2S </t>
    </r>
  </si>
  <si>
    <r>
      <t xml:space="preserve">СК-5 "Нива"; СК-5М "Нива"; СК-6;   КСК-4 </t>
    </r>
    <r>
      <rPr>
        <i/>
        <sz val="10"/>
        <color indexed="60"/>
        <rFont val="Tahoma"/>
        <family val="2"/>
      </rPr>
      <t>с Двигателем СМД-60,  СМД-62,   СМД-64, Трактор Т-150;    Т-150К;    Т-151К;      Т-153, Енисей-1200-I</t>
    </r>
  </si>
  <si>
    <r>
      <t xml:space="preserve">Тр.Т-150, Нива СК-5, СК-5М "Нива",Т-150К,Т-151К,Т-153,КС-6,КСК-4 </t>
    </r>
    <r>
      <rPr>
        <sz val="10"/>
        <color indexed="60"/>
        <rFont val="Tahoma"/>
        <family val="2"/>
      </rPr>
      <t>с двиг.СМД-60,СМД-62,СМД-64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</si>
</sst>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р_.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8"/>
      <name val="Tahoma"/>
      <family val="2"/>
    </font>
    <font>
      <b/>
      <i/>
      <sz val="8"/>
      <name val="Tahoma"/>
      <family val="2"/>
    </font>
    <font>
      <i/>
      <sz val="9"/>
      <color indexed="8"/>
      <name val="Calibri"/>
      <family val="2"/>
    </font>
    <font>
      <i/>
      <sz val="9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i/>
      <sz val="14"/>
      <color indexed="13"/>
      <name val="Tahoma"/>
      <family val="2"/>
    </font>
    <font>
      <b/>
      <i/>
      <u val="single"/>
      <sz val="14"/>
      <color indexed="13"/>
      <name val="Tahoma"/>
      <family val="2"/>
    </font>
    <font>
      <b/>
      <sz val="14"/>
      <color indexed="9"/>
      <name val="Tahoma"/>
      <family val="2"/>
    </font>
    <font>
      <b/>
      <i/>
      <sz val="9"/>
      <color indexed="8"/>
      <name val="Tahoma"/>
      <family val="2"/>
    </font>
    <font>
      <sz val="11"/>
      <name val="Tahoma"/>
      <family val="2"/>
    </font>
    <font>
      <sz val="10"/>
      <color indexed="60"/>
      <name val="Tahoma"/>
      <family val="2"/>
    </font>
    <font>
      <i/>
      <sz val="10"/>
      <color indexed="60"/>
      <name val="Tahoma"/>
      <family val="2"/>
    </font>
    <font>
      <i/>
      <sz val="10"/>
      <name val="Tahoma"/>
      <family val="2"/>
    </font>
    <font>
      <sz val="14"/>
      <color indexed="9"/>
      <name val="Tahoma"/>
      <family val="2"/>
    </font>
    <font>
      <i/>
      <sz val="8"/>
      <name val="Tahoma"/>
      <family val="2"/>
    </font>
    <font>
      <sz val="10"/>
      <color indexed="10"/>
      <name val="Tahoma"/>
      <family val="2"/>
    </font>
    <font>
      <sz val="8"/>
      <color indexed="60"/>
      <name val="Tahoma"/>
      <family val="2"/>
    </font>
    <font>
      <i/>
      <u val="single"/>
      <sz val="8"/>
      <color indexed="53"/>
      <name val="Tahoma"/>
      <family val="2"/>
    </font>
    <font>
      <i/>
      <sz val="6"/>
      <color indexed="60"/>
      <name val="Tahoma"/>
      <family val="2"/>
    </font>
    <font>
      <i/>
      <sz val="7"/>
      <color indexed="60"/>
      <name val="Tahoma"/>
      <family val="2"/>
    </font>
    <font>
      <i/>
      <sz val="8"/>
      <color indexed="60"/>
      <name val="Tahoma"/>
      <family val="2"/>
    </font>
    <font>
      <i/>
      <sz val="9"/>
      <color indexed="60"/>
      <name val="Tahoma"/>
      <family val="2"/>
    </font>
    <font>
      <sz val="13"/>
      <color indexed="9"/>
      <name val="Tahoma"/>
      <family val="2"/>
    </font>
    <font>
      <i/>
      <sz val="10"/>
      <color indexed="16"/>
      <name val="Tahoma"/>
      <family val="2"/>
    </font>
    <font>
      <sz val="12"/>
      <color indexed="9"/>
      <name val="Tahoma"/>
      <family val="2"/>
    </font>
    <font>
      <i/>
      <sz val="11"/>
      <color indexed="60"/>
      <name val="Tahoma"/>
      <family val="2"/>
    </font>
    <font>
      <sz val="10"/>
      <color indexed="16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9"/>
      <color indexed="8"/>
      <name val="Tahoma"/>
      <family val="2"/>
    </font>
    <font>
      <b/>
      <sz val="18"/>
      <color indexed="17"/>
      <name val="Times New Roman"/>
      <family val="1"/>
    </font>
    <font>
      <b/>
      <sz val="17"/>
      <color indexed="17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ahoma"/>
      <family val="2"/>
    </font>
    <font>
      <sz val="14"/>
      <color theme="0"/>
      <name val="Tahoma"/>
      <family val="2"/>
    </font>
    <font>
      <sz val="10"/>
      <color theme="1"/>
      <name val="Tahoma"/>
      <family val="2"/>
    </font>
    <font>
      <i/>
      <sz val="9"/>
      <color theme="1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7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 vertical="center"/>
    </xf>
    <xf numFmtId="0" fontId="15" fillId="34" borderId="10" xfId="0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1" fillId="34" borderId="14" xfId="0" applyFont="1" applyFill="1" applyBorder="1" applyAlignment="1">
      <alignment vertical="center"/>
    </xf>
    <xf numFmtId="0" fontId="74" fillId="35" borderId="11" xfId="0" applyFont="1" applyFill="1" applyBorder="1" applyAlignment="1">
      <alignment horizontal="left" vertical="center" wrapText="1"/>
    </xf>
    <xf numFmtId="0" fontId="22" fillId="35" borderId="13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0" fillId="33" borderId="16" xfId="0" applyNumberFormat="1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 wrapText="1"/>
    </xf>
    <xf numFmtId="0" fontId="10" fillId="33" borderId="18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vertical="center"/>
    </xf>
    <xf numFmtId="0" fontId="75" fillId="33" borderId="11" xfId="0" applyFont="1" applyFill="1" applyBorder="1" applyAlignment="1">
      <alignment horizontal="left" vertical="center" wrapText="1"/>
    </xf>
    <xf numFmtId="0" fontId="76" fillId="33" borderId="14" xfId="0" applyNumberFormat="1" applyFont="1" applyFill="1" applyBorder="1" applyAlignment="1">
      <alignment horizontal="center" vertical="center"/>
    </xf>
    <xf numFmtId="0" fontId="76" fillId="33" borderId="10" xfId="0" applyNumberFormat="1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vertical="center"/>
    </xf>
    <xf numFmtId="0" fontId="21" fillId="34" borderId="13" xfId="0" applyNumberFormat="1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center" vertical="center"/>
    </xf>
    <xf numFmtId="0" fontId="21" fillId="34" borderId="16" xfId="0" applyNumberFormat="1" applyFont="1" applyFill="1" applyBorder="1" applyAlignment="1">
      <alignment horizontal="center" vertical="center"/>
    </xf>
    <xf numFmtId="0" fontId="21" fillId="34" borderId="1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2" fillId="35" borderId="13" xfId="0" applyNumberFormat="1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10" fillId="33" borderId="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1" fillId="34" borderId="18" xfId="0" applyFont="1" applyFill="1" applyBorder="1" applyAlignment="1">
      <alignment horizontal="left" vertical="center"/>
    </xf>
    <xf numFmtId="0" fontId="21" fillId="34" borderId="21" xfId="0" applyFont="1" applyFill="1" applyBorder="1" applyAlignment="1">
      <alignment horizontal="left" vertical="center"/>
    </xf>
    <xf numFmtId="0" fontId="21" fillId="34" borderId="17" xfId="0" applyFont="1" applyFill="1" applyBorder="1" applyAlignment="1">
      <alignment horizontal="left" vertical="center"/>
    </xf>
    <xf numFmtId="0" fontId="10" fillId="35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horizontal="left" vertical="center"/>
    </xf>
    <xf numFmtId="0" fontId="21" fillId="34" borderId="14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0" fontId="10" fillId="35" borderId="14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10" fillId="36" borderId="10" xfId="0" applyNumberFormat="1" applyFont="1" applyFill="1" applyBorder="1" applyAlignment="1">
      <alignment horizontal="center" vertical="center"/>
    </xf>
    <xf numFmtId="3" fontId="2" fillId="36" borderId="0" xfId="0" applyNumberFormat="1" applyFont="1" applyFill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4" fontId="2" fillId="36" borderId="0" xfId="0" applyNumberFormat="1" applyFont="1" applyFill="1" applyAlignment="1">
      <alignment horizontal="center" vertical="center"/>
    </xf>
    <xf numFmtId="4" fontId="2" fillId="36" borderId="0" xfId="0" applyNumberFormat="1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10" xfId="53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4" borderId="11" xfId="0" applyFont="1" applyFill="1" applyBorder="1" applyAlignment="1">
      <alignment horizontal="left" vertical="center"/>
    </xf>
    <xf numFmtId="0" fontId="2" fillId="33" borderId="12" xfId="53" applyFont="1" applyFill="1" applyBorder="1" applyAlignment="1">
      <alignment vertical="center"/>
      <protection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 wrapText="1"/>
    </xf>
    <xf numFmtId="0" fontId="10" fillId="36" borderId="16" xfId="0" applyNumberFormat="1" applyFont="1" applyFill="1" applyBorder="1" applyAlignment="1">
      <alignment horizontal="center" vertical="center"/>
    </xf>
    <xf numFmtId="0" fontId="10" fillId="35" borderId="16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2" fillId="35" borderId="0" xfId="0" applyNumberFormat="1" applyFont="1" applyFill="1" applyBorder="1" applyAlignment="1">
      <alignment horizontal="center" vertical="center"/>
    </xf>
    <xf numFmtId="0" fontId="7" fillId="35" borderId="23" xfId="0" applyNumberFormat="1" applyFont="1" applyFill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left" vertical="center"/>
    </xf>
    <xf numFmtId="0" fontId="21" fillId="34" borderId="19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center" vertical="center"/>
    </xf>
    <xf numFmtId="0" fontId="22" fillId="35" borderId="16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10" fillId="35" borderId="13" xfId="0" applyNumberFormat="1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2" fillId="35" borderId="18" xfId="0" applyNumberFormat="1" applyFont="1" applyFill="1" applyBorder="1" applyAlignment="1">
      <alignment horizontal="center" vertical="center"/>
    </xf>
    <xf numFmtId="0" fontId="7" fillId="35" borderId="22" xfId="0" applyNumberFormat="1" applyFont="1" applyFill="1" applyBorder="1" applyAlignment="1">
      <alignment horizontal="center" vertical="center"/>
    </xf>
    <xf numFmtId="0" fontId="32" fillId="34" borderId="18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vertical="center"/>
    </xf>
    <xf numFmtId="0" fontId="74" fillId="35" borderId="20" xfId="0" applyFont="1" applyFill="1" applyBorder="1" applyAlignment="1">
      <alignment horizontal="center" vertical="center"/>
    </xf>
    <xf numFmtId="0" fontId="10" fillId="35" borderId="19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0" fillId="35" borderId="18" xfId="0" applyNumberFormat="1" applyFont="1" applyFill="1" applyBorder="1" applyAlignment="1">
      <alignment horizontal="center" vertical="center"/>
    </xf>
    <xf numFmtId="0" fontId="10" fillId="35" borderId="2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left" vertical="center" wrapText="1"/>
    </xf>
    <xf numFmtId="0" fontId="10" fillId="33" borderId="19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left" vertical="center"/>
    </xf>
    <xf numFmtId="0" fontId="21" fillId="35" borderId="14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1" fillId="35" borderId="13" xfId="0" applyFont="1" applyFill="1" applyBorder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2" fillId="34" borderId="13" xfId="0" applyFont="1" applyFill="1" applyBorder="1" applyAlignment="1">
      <alignment vertical="center"/>
    </xf>
    <xf numFmtId="0" fontId="20" fillId="35" borderId="13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35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0" fontId="10" fillId="36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17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1" fontId="6" fillId="0" borderId="0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3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16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6</xdr:col>
      <xdr:colOff>438150</xdr:colOff>
      <xdr:row>5</xdr:row>
      <xdr:rowOff>400050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4300" y="9525"/>
          <a:ext cx="927735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                   </a:t>
          </a:r>
          <a:r>
            <a:rPr lang="en-US" cap="none" sz="17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ОБЩЕСТВО С ОГРАНИЧЕННОЙ ОТВЕТСТВЕННОСТЬЮ  
</a:t>
          </a:r>
          <a:r>
            <a:rPr lang="en-US" cap="none" sz="17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                                          "ОРЕНБУРГСКИЙ РАДИАТОР"
</a:t>
          </a:r>
          <a:r>
            <a:rPr lang="en-US" cap="none" sz="17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плюс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наш логотип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114300</xdr:rowOff>
    </xdr:from>
    <xdr:to>
      <xdr:col>1</xdr:col>
      <xdr:colOff>828675</xdr:colOff>
      <xdr:row>1</xdr:row>
      <xdr:rowOff>352425</xdr:rowOff>
    </xdr:to>
    <xdr:pic>
      <xdr:nvPicPr>
        <xdr:cNvPr id="2" name="Рисунок 6" descr="логотип О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828675</xdr:colOff>
      <xdr:row>4</xdr:row>
      <xdr:rowOff>76200</xdr:rowOff>
    </xdr:to>
    <xdr:pic>
      <xdr:nvPicPr>
        <xdr:cNvPr id="3" name="Рисунок 8" descr="24_Фирменный бланк А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114300"/>
          <a:ext cx="828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7"/>
  <sheetViews>
    <sheetView tabSelected="1" zoomScale="85" zoomScaleNormal="85" zoomScalePageLayoutView="0" workbookViewId="0" topLeftCell="A1">
      <selection activeCell="P25" sqref="P25"/>
    </sheetView>
  </sheetViews>
  <sheetFormatPr defaultColWidth="9.140625" defaultRowHeight="15"/>
  <cols>
    <col min="1" max="1" width="4.140625" style="15" customWidth="1"/>
    <col min="2" max="2" width="33.140625" style="0" customWidth="1"/>
    <col min="3" max="3" width="14.421875" style="0" customWidth="1"/>
    <col min="4" max="4" width="61.57421875" style="9" customWidth="1"/>
    <col min="5" max="5" width="13.00390625" style="219" customWidth="1"/>
    <col min="6" max="6" width="8.00390625" style="11" customWidth="1"/>
    <col min="7" max="7" width="6.7109375" style="14" customWidth="1"/>
    <col min="8" max="8" width="0" style="0" hidden="1" customWidth="1"/>
    <col min="9" max="9" width="9.140625" style="0" hidden="1" customWidth="1"/>
    <col min="10" max="10" width="14.28125" style="0" hidden="1" customWidth="1"/>
    <col min="11" max="11" width="12.28125" style="0" hidden="1" customWidth="1"/>
    <col min="12" max="15" width="0" style="0" hidden="1" customWidth="1"/>
    <col min="16" max="16" width="17.140625" style="0" customWidth="1"/>
  </cols>
  <sheetData>
    <row r="1" spans="2:7" ht="18" customHeight="1">
      <c r="B1" s="5"/>
      <c r="C1" s="7"/>
      <c r="D1" s="8"/>
      <c r="E1" s="222">
        <v>8758</v>
      </c>
      <c r="F1" s="10"/>
      <c r="G1" s="12"/>
    </row>
    <row r="2" spans="2:7" ht="38.25" customHeight="1">
      <c r="B2" s="5"/>
      <c r="C2" s="7"/>
      <c r="D2" s="8"/>
      <c r="E2" s="222"/>
      <c r="F2" s="10"/>
      <c r="G2" s="12"/>
    </row>
    <row r="3" spans="2:7" ht="18" customHeight="1">
      <c r="B3" s="5"/>
      <c r="C3" s="7"/>
      <c r="D3" s="8"/>
      <c r="E3" s="222"/>
      <c r="F3" s="10"/>
      <c r="G3" s="12"/>
    </row>
    <row r="4" spans="2:7" ht="18" customHeight="1">
      <c r="B4" s="5"/>
      <c r="C4" s="7"/>
      <c r="D4" s="8"/>
      <c r="E4" s="222"/>
      <c r="F4" s="10"/>
      <c r="G4" s="12"/>
    </row>
    <row r="5" spans="2:7" ht="18" customHeight="1">
      <c r="B5" s="5"/>
      <c r="C5" s="7"/>
      <c r="D5" s="8"/>
      <c r="E5" s="222"/>
      <c r="F5" s="10"/>
      <c r="G5" s="12"/>
    </row>
    <row r="6" spans="2:7" ht="31.5" customHeight="1">
      <c r="B6" s="5"/>
      <c r="C6" s="7"/>
      <c r="D6" s="8"/>
      <c r="E6" s="222"/>
      <c r="F6" s="10"/>
      <c r="G6" s="12"/>
    </row>
    <row r="7" spans="2:7" ht="11.25" customHeight="1" hidden="1">
      <c r="B7" s="5"/>
      <c r="C7" s="7"/>
      <c r="D7" s="8"/>
      <c r="E7" s="222"/>
      <c r="F7" s="10"/>
      <c r="G7" s="12"/>
    </row>
    <row r="8" spans="1:7" s="4" customFormat="1" ht="24" customHeight="1">
      <c r="A8" s="198" t="s">
        <v>577</v>
      </c>
      <c r="B8" s="198"/>
      <c r="C8" s="198"/>
      <c r="D8" s="198"/>
      <c r="E8" s="198"/>
      <c r="F8" s="198"/>
      <c r="G8" s="198"/>
    </row>
    <row r="9" spans="1:14" s="1" customFormat="1" ht="63.75">
      <c r="A9" s="2" t="s">
        <v>0</v>
      </c>
      <c r="B9" s="2" t="s">
        <v>1</v>
      </c>
      <c r="C9" s="2" t="s">
        <v>2</v>
      </c>
      <c r="D9" s="201" t="s">
        <v>3</v>
      </c>
      <c r="E9" s="223"/>
      <c r="F9" s="206" t="s">
        <v>263</v>
      </c>
      <c r="G9" s="13" t="s">
        <v>262</v>
      </c>
      <c r="I9" s="22" t="s">
        <v>555</v>
      </c>
      <c r="N9" s="1" t="s">
        <v>578</v>
      </c>
    </row>
    <row r="10" spans="1:15" s="1" customFormat="1" ht="18" customHeight="1">
      <c r="A10" s="199" t="s">
        <v>4</v>
      </c>
      <c r="B10" s="199"/>
      <c r="C10" s="199"/>
      <c r="D10" s="199"/>
      <c r="E10" s="199"/>
      <c r="F10" s="199"/>
      <c r="G10" s="199"/>
      <c r="H10" s="1" t="s">
        <v>560</v>
      </c>
      <c r="M10" s="1" t="s">
        <v>561</v>
      </c>
      <c r="O10" s="1" t="s">
        <v>579</v>
      </c>
    </row>
    <row r="11" spans="1:7" s="6" customFormat="1" ht="18" customHeight="1">
      <c r="A11" s="17"/>
      <c r="B11" s="17"/>
      <c r="C11" s="17"/>
      <c r="D11" s="202" t="s">
        <v>264</v>
      </c>
      <c r="E11" s="224"/>
      <c r="F11" s="207"/>
      <c r="G11" s="18"/>
    </row>
    <row r="12" spans="1:16" s="16" customFormat="1" ht="14.25">
      <c r="A12" s="28">
        <v>2</v>
      </c>
      <c r="B12" s="29" t="s">
        <v>6</v>
      </c>
      <c r="C12" s="28" t="s">
        <v>7</v>
      </c>
      <c r="D12" s="30" t="s">
        <v>8</v>
      </c>
      <c r="E12" s="200">
        <v>8758</v>
      </c>
      <c r="F12" s="31">
        <v>2</v>
      </c>
      <c r="G12" s="20">
        <v>6</v>
      </c>
      <c r="H12" s="32">
        <v>6073</v>
      </c>
      <c r="I12" s="33">
        <v>4858</v>
      </c>
      <c r="J12" s="34">
        <f aca="true" t="shared" si="0" ref="J12:J77">I12*125/100</f>
        <v>6072.5</v>
      </c>
      <c r="K12" s="35">
        <f aca="true" t="shared" si="1" ref="K12:K77">ROUNDUP(J12,0)</f>
        <v>6073</v>
      </c>
      <c r="L12" s="16">
        <f aca="true" t="shared" si="2" ref="L12:L77">(H12*95)/100</f>
        <v>5769.35</v>
      </c>
      <c r="M12" s="16">
        <f>ROUNDUP(L12,0.5)</f>
        <v>5770</v>
      </c>
      <c r="N12" s="36">
        <v>5770</v>
      </c>
      <c r="O12" s="37">
        <f>N12*110/100</f>
        <v>6347</v>
      </c>
      <c r="P12" s="38"/>
    </row>
    <row r="13" spans="1:16" s="16" customFormat="1" ht="14.25">
      <c r="A13" s="28">
        <v>3</v>
      </c>
      <c r="B13" s="29" t="s">
        <v>9</v>
      </c>
      <c r="C13" s="28" t="s">
        <v>7</v>
      </c>
      <c r="D13" s="30" t="s">
        <v>10</v>
      </c>
      <c r="E13" s="200">
        <v>8758</v>
      </c>
      <c r="F13" s="31">
        <v>2</v>
      </c>
      <c r="G13" s="20">
        <v>6</v>
      </c>
      <c r="H13" s="32">
        <v>6073</v>
      </c>
      <c r="I13" s="33">
        <v>4858</v>
      </c>
      <c r="J13" s="34">
        <f t="shared" si="0"/>
        <v>6072.5</v>
      </c>
      <c r="K13" s="35">
        <f t="shared" si="1"/>
        <v>6073</v>
      </c>
      <c r="L13" s="16">
        <f t="shared" si="2"/>
        <v>5769.35</v>
      </c>
      <c r="M13" s="16">
        <f aca="true" t="shared" si="3" ref="M13:M78">ROUNDUP(L13,0.5)</f>
        <v>5770</v>
      </c>
      <c r="N13" s="36">
        <v>5770</v>
      </c>
      <c r="O13" s="37">
        <f aca="true" t="shared" si="4" ref="O13:O76">N13*110/100</f>
        <v>6347</v>
      </c>
      <c r="P13" s="38"/>
    </row>
    <row r="14" spans="1:16" s="16" customFormat="1" ht="14.25">
      <c r="A14" s="28">
        <v>5</v>
      </c>
      <c r="B14" s="29" t="s">
        <v>11</v>
      </c>
      <c r="C14" s="28" t="s">
        <v>7</v>
      </c>
      <c r="D14" s="30" t="s">
        <v>12</v>
      </c>
      <c r="E14" s="200">
        <v>8758</v>
      </c>
      <c r="F14" s="31">
        <v>2</v>
      </c>
      <c r="G14" s="20">
        <v>6</v>
      </c>
      <c r="H14" s="32">
        <v>6073</v>
      </c>
      <c r="I14" s="33">
        <v>4858</v>
      </c>
      <c r="J14" s="34">
        <f t="shared" si="0"/>
        <v>6072.5</v>
      </c>
      <c r="K14" s="35">
        <f t="shared" si="1"/>
        <v>6073</v>
      </c>
      <c r="L14" s="16">
        <f t="shared" si="2"/>
        <v>5769.35</v>
      </c>
      <c r="M14" s="16">
        <f t="shared" si="3"/>
        <v>5770</v>
      </c>
      <c r="N14" s="36">
        <v>5770</v>
      </c>
      <c r="O14" s="37">
        <f t="shared" si="4"/>
        <v>6347</v>
      </c>
      <c r="P14" s="38"/>
    </row>
    <row r="15" spans="1:16" s="16" customFormat="1" ht="14.25">
      <c r="A15" s="28">
        <v>6</v>
      </c>
      <c r="B15" s="27" t="s">
        <v>13</v>
      </c>
      <c r="C15" s="28" t="s">
        <v>7</v>
      </c>
      <c r="D15" s="30" t="s">
        <v>14</v>
      </c>
      <c r="E15" s="200">
        <v>8758</v>
      </c>
      <c r="F15" s="31">
        <v>2</v>
      </c>
      <c r="G15" s="20">
        <v>6</v>
      </c>
      <c r="H15" s="32">
        <v>6073</v>
      </c>
      <c r="I15" s="33">
        <v>4858</v>
      </c>
      <c r="J15" s="34">
        <f t="shared" si="0"/>
        <v>6072.5</v>
      </c>
      <c r="K15" s="35">
        <f t="shared" si="1"/>
        <v>6073</v>
      </c>
      <c r="L15" s="16">
        <f t="shared" si="2"/>
        <v>5769.35</v>
      </c>
      <c r="M15" s="16">
        <f t="shared" si="3"/>
        <v>5770</v>
      </c>
      <c r="N15" s="36">
        <v>5770</v>
      </c>
      <c r="O15" s="37">
        <f t="shared" si="4"/>
        <v>6347</v>
      </c>
      <c r="P15" s="38"/>
    </row>
    <row r="16" spans="1:16" s="16" customFormat="1" ht="14.25">
      <c r="A16" s="28">
        <v>7</v>
      </c>
      <c r="B16" s="27" t="s">
        <v>407</v>
      </c>
      <c r="C16" s="28" t="s">
        <v>5</v>
      </c>
      <c r="D16" s="30" t="s">
        <v>408</v>
      </c>
      <c r="E16" s="200">
        <v>8195</v>
      </c>
      <c r="F16" s="31">
        <v>1</v>
      </c>
      <c r="G16" s="20"/>
      <c r="H16" s="32">
        <v>5682</v>
      </c>
      <c r="I16" s="33">
        <v>4545</v>
      </c>
      <c r="J16" s="34">
        <f t="shared" si="0"/>
        <v>5681.25</v>
      </c>
      <c r="K16" s="35">
        <f t="shared" si="1"/>
        <v>5682</v>
      </c>
      <c r="L16" s="16">
        <f t="shared" si="2"/>
        <v>5397.9</v>
      </c>
      <c r="M16" s="16">
        <f t="shared" si="3"/>
        <v>5398</v>
      </c>
      <c r="N16" s="36">
        <v>5398</v>
      </c>
      <c r="O16" s="37">
        <f t="shared" si="4"/>
        <v>5937.8</v>
      </c>
      <c r="P16" s="38"/>
    </row>
    <row r="17" spans="1:16" s="16" customFormat="1" ht="25.5">
      <c r="A17" s="28">
        <v>8</v>
      </c>
      <c r="B17" s="27" t="s">
        <v>15</v>
      </c>
      <c r="C17" s="28" t="s">
        <v>5</v>
      </c>
      <c r="D17" s="30" t="s">
        <v>580</v>
      </c>
      <c r="E17" s="200">
        <v>7441</v>
      </c>
      <c r="F17" s="31">
        <v>1</v>
      </c>
      <c r="G17" s="20">
        <v>4</v>
      </c>
      <c r="H17" s="32">
        <v>5160</v>
      </c>
      <c r="I17" s="33">
        <v>4128</v>
      </c>
      <c r="J17" s="34">
        <f t="shared" si="0"/>
        <v>5160</v>
      </c>
      <c r="K17" s="35">
        <f t="shared" si="1"/>
        <v>5160</v>
      </c>
      <c r="L17" s="16">
        <f t="shared" si="2"/>
        <v>4902</v>
      </c>
      <c r="M17" s="16">
        <f t="shared" si="3"/>
        <v>4902</v>
      </c>
      <c r="N17" s="36">
        <v>4902</v>
      </c>
      <c r="O17" s="37">
        <f t="shared" si="4"/>
        <v>5392.2</v>
      </c>
      <c r="P17" s="38"/>
    </row>
    <row r="18" spans="1:16" s="16" customFormat="1" ht="14.25">
      <c r="A18" s="28">
        <v>9</v>
      </c>
      <c r="B18" s="27" t="s">
        <v>16</v>
      </c>
      <c r="C18" s="28" t="s">
        <v>5</v>
      </c>
      <c r="D18" s="30" t="s">
        <v>581</v>
      </c>
      <c r="E18" s="200">
        <v>7771</v>
      </c>
      <c r="F18" s="31">
        <v>1</v>
      </c>
      <c r="G18" s="20"/>
      <c r="H18" s="32">
        <v>5388</v>
      </c>
      <c r="I18" s="33">
        <v>4310</v>
      </c>
      <c r="J18" s="34">
        <f t="shared" si="0"/>
        <v>5387.5</v>
      </c>
      <c r="K18" s="35">
        <f t="shared" si="1"/>
        <v>5388</v>
      </c>
      <c r="L18" s="16">
        <f t="shared" si="2"/>
        <v>5118.6</v>
      </c>
      <c r="M18" s="16">
        <f t="shared" si="3"/>
        <v>5119</v>
      </c>
      <c r="N18" s="36">
        <v>5119</v>
      </c>
      <c r="O18" s="37">
        <f t="shared" si="4"/>
        <v>5630.9</v>
      </c>
      <c r="P18" s="38"/>
    </row>
    <row r="19" spans="1:16" s="16" customFormat="1" ht="14.25">
      <c r="A19" s="28">
        <v>10</v>
      </c>
      <c r="B19" s="29" t="s">
        <v>17</v>
      </c>
      <c r="C19" s="28" t="s">
        <v>7</v>
      </c>
      <c r="D19" s="30" t="s">
        <v>582</v>
      </c>
      <c r="E19" s="200">
        <v>11020</v>
      </c>
      <c r="F19" s="31">
        <v>1</v>
      </c>
      <c r="G19" s="20">
        <v>7</v>
      </c>
      <c r="H19" s="32">
        <v>7642</v>
      </c>
      <c r="I19" s="33">
        <v>6113</v>
      </c>
      <c r="J19" s="34">
        <f t="shared" si="0"/>
        <v>7641.25</v>
      </c>
      <c r="K19" s="35">
        <f t="shared" si="1"/>
        <v>7642</v>
      </c>
      <c r="L19" s="16">
        <f t="shared" si="2"/>
        <v>7259.9</v>
      </c>
      <c r="M19" s="16">
        <f t="shared" si="3"/>
        <v>7260</v>
      </c>
      <c r="N19" s="36">
        <v>7260</v>
      </c>
      <c r="O19" s="37">
        <f t="shared" si="4"/>
        <v>7986</v>
      </c>
      <c r="P19" s="38"/>
    </row>
    <row r="20" spans="1:16" s="16" customFormat="1" ht="14.25">
      <c r="A20" s="28">
        <v>11</v>
      </c>
      <c r="B20" s="29" t="s">
        <v>18</v>
      </c>
      <c r="C20" s="28" t="s">
        <v>5</v>
      </c>
      <c r="D20" s="30" t="s">
        <v>583</v>
      </c>
      <c r="E20" s="200">
        <v>9430</v>
      </c>
      <c r="F20" s="31">
        <v>1</v>
      </c>
      <c r="G20" s="20">
        <v>4</v>
      </c>
      <c r="H20" s="32">
        <v>6538</v>
      </c>
      <c r="I20" s="33">
        <v>5230</v>
      </c>
      <c r="J20" s="34">
        <f t="shared" si="0"/>
        <v>6537.5</v>
      </c>
      <c r="K20" s="35">
        <f t="shared" si="1"/>
        <v>6538</v>
      </c>
      <c r="L20" s="16">
        <f t="shared" si="2"/>
        <v>6211.1</v>
      </c>
      <c r="M20" s="16">
        <f t="shared" si="3"/>
        <v>6212</v>
      </c>
      <c r="N20" s="36">
        <v>6212</v>
      </c>
      <c r="O20" s="37">
        <f t="shared" si="4"/>
        <v>6833.2</v>
      </c>
      <c r="P20" s="38"/>
    </row>
    <row r="21" spans="1:16" s="16" customFormat="1" ht="25.5">
      <c r="A21" s="28">
        <v>12</v>
      </c>
      <c r="B21" s="29" t="s">
        <v>321</v>
      </c>
      <c r="C21" s="28" t="s">
        <v>5</v>
      </c>
      <c r="D21" s="30" t="s">
        <v>274</v>
      </c>
      <c r="E21" s="200">
        <v>10849</v>
      </c>
      <c r="F21" s="31">
        <v>1</v>
      </c>
      <c r="G21" s="20"/>
      <c r="H21" s="32">
        <v>7523</v>
      </c>
      <c r="I21" s="33">
        <v>6018</v>
      </c>
      <c r="J21" s="34">
        <f t="shared" si="0"/>
        <v>7522.5</v>
      </c>
      <c r="K21" s="35">
        <f t="shared" si="1"/>
        <v>7523</v>
      </c>
      <c r="L21" s="16">
        <f t="shared" si="2"/>
        <v>7146.85</v>
      </c>
      <c r="M21" s="16">
        <f t="shared" si="3"/>
        <v>7147</v>
      </c>
      <c r="N21" s="36">
        <v>7147</v>
      </c>
      <c r="O21" s="37">
        <f t="shared" si="4"/>
        <v>7861.7</v>
      </c>
      <c r="P21" s="38"/>
    </row>
    <row r="22" spans="1:16" s="16" customFormat="1" ht="25.5">
      <c r="A22" s="28">
        <v>13</v>
      </c>
      <c r="B22" s="29" t="s">
        <v>322</v>
      </c>
      <c r="C22" s="28" t="s">
        <v>7</v>
      </c>
      <c r="D22" s="30" t="s">
        <v>323</v>
      </c>
      <c r="E22" s="200">
        <v>12518</v>
      </c>
      <c r="F22" s="31">
        <v>1</v>
      </c>
      <c r="G22" s="20"/>
      <c r="H22" s="32">
        <v>8680</v>
      </c>
      <c r="I22" s="33">
        <v>6944</v>
      </c>
      <c r="J22" s="34">
        <f t="shared" si="0"/>
        <v>8680</v>
      </c>
      <c r="K22" s="35">
        <f t="shared" si="1"/>
        <v>8680</v>
      </c>
      <c r="L22" s="16">
        <f t="shared" si="2"/>
        <v>8246</v>
      </c>
      <c r="M22" s="16">
        <f t="shared" si="3"/>
        <v>8246</v>
      </c>
      <c r="N22" s="36">
        <v>8246</v>
      </c>
      <c r="O22" s="37">
        <f t="shared" si="4"/>
        <v>9070.6</v>
      </c>
      <c r="P22" s="38"/>
    </row>
    <row r="23" spans="1:16" s="16" customFormat="1" ht="25.5">
      <c r="A23" s="28">
        <v>14</v>
      </c>
      <c r="B23" s="29" t="s">
        <v>334</v>
      </c>
      <c r="C23" s="28" t="s">
        <v>5</v>
      </c>
      <c r="D23" s="30" t="s">
        <v>289</v>
      </c>
      <c r="E23" s="200">
        <v>10330</v>
      </c>
      <c r="F23" s="31">
        <v>1</v>
      </c>
      <c r="G23" s="20">
        <v>4</v>
      </c>
      <c r="H23" s="32">
        <v>7163</v>
      </c>
      <c r="I23" s="33">
        <v>5730</v>
      </c>
      <c r="J23" s="34">
        <f t="shared" si="0"/>
        <v>7162.5</v>
      </c>
      <c r="K23" s="35">
        <f t="shared" si="1"/>
        <v>7163</v>
      </c>
      <c r="L23" s="16">
        <f t="shared" si="2"/>
        <v>6804.85</v>
      </c>
      <c r="M23" s="16">
        <f t="shared" si="3"/>
        <v>6805</v>
      </c>
      <c r="N23" s="36">
        <v>6805</v>
      </c>
      <c r="O23" s="37">
        <f t="shared" si="4"/>
        <v>7485.5</v>
      </c>
      <c r="P23" s="38"/>
    </row>
    <row r="24" spans="1:16" s="16" customFormat="1" ht="14.25">
      <c r="A24" s="28">
        <v>15</v>
      </c>
      <c r="B24" s="27" t="s">
        <v>19</v>
      </c>
      <c r="C24" s="28" t="s">
        <v>5</v>
      </c>
      <c r="D24" s="30" t="s">
        <v>20</v>
      </c>
      <c r="E24" s="200">
        <v>8509</v>
      </c>
      <c r="F24" s="31">
        <v>1</v>
      </c>
      <c r="G24" s="20">
        <v>4</v>
      </c>
      <c r="H24" s="32">
        <v>5899</v>
      </c>
      <c r="I24" s="33">
        <v>4719</v>
      </c>
      <c r="J24" s="34">
        <f t="shared" si="0"/>
        <v>5898.75</v>
      </c>
      <c r="K24" s="35">
        <f t="shared" si="1"/>
        <v>5899</v>
      </c>
      <c r="L24" s="16">
        <f t="shared" si="2"/>
        <v>5604.05</v>
      </c>
      <c r="M24" s="16">
        <f t="shared" si="3"/>
        <v>5605</v>
      </c>
      <c r="N24" s="36">
        <v>5605</v>
      </c>
      <c r="O24" s="37">
        <f t="shared" si="4"/>
        <v>6165.5</v>
      </c>
      <c r="P24" s="38"/>
    </row>
    <row r="25" spans="1:16" s="16" customFormat="1" ht="14.25">
      <c r="A25" s="28">
        <v>16</v>
      </c>
      <c r="B25" s="27" t="s">
        <v>21</v>
      </c>
      <c r="C25" s="28" t="s">
        <v>7</v>
      </c>
      <c r="D25" s="30" t="s">
        <v>22</v>
      </c>
      <c r="E25" s="200">
        <v>13570</v>
      </c>
      <c r="F25" s="31">
        <v>1</v>
      </c>
      <c r="G25" s="20">
        <v>7</v>
      </c>
      <c r="H25" s="32">
        <v>9409</v>
      </c>
      <c r="I25" s="33">
        <v>7527</v>
      </c>
      <c r="J25" s="34">
        <f t="shared" si="0"/>
        <v>9408.75</v>
      </c>
      <c r="K25" s="35">
        <f t="shared" si="1"/>
        <v>9409</v>
      </c>
      <c r="L25" s="16">
        <f t="shared" si="2"/>
        <v>8938.55</v>
      </c>
      <c r="M25" s="16">
        <f t="shared" si="3"/>
        <v>8939</v>
      </c>
      <c r="N25" s="36">
        <v>8939</v>
      </c>
      <c r="O25" s="37">
        <f t="shared" si="4"/>
        <v>9832.9</v>
      </c>
      <c r="P25" s="38"/>
    </row>
    <row r="26" spans="1:16" s="16" customFormat="1" ht="14.25">
      <c r="A26" s="28">
        <v>17</v>
      </c>
      <c r="B26" s="27" t="s">
        <v>23</v>
      </c>
      <c r="C26" s="28" t="s">
        <v>7</v>
      </c>
      <c r="D26" s="30" t="s">
        <v>22</v>
      </c>
      <c r="E26" s="200">
        <v>14684</v>
      </c>
      <c r="F26" s="31">
        <v>1</v>
      </c>
      <c r="G26" s="20"/>
      <c r="H26" s="32">
        <v>10183</v>
      </c>
      <c r="I26" s="33">
        <v>8146</v>
      </c>
      <c r="J26" s="34">
        <f t="shared" si="0"/>
        <v>10182.5</v>
      </c>
      <c r="K26" s="35">
        <f t="shared" si="1"/>
        <v>10183</v>
      </c>
      <c r="L26" s="16">
        <f t="shared" si="2"/>
        <v>9673.85</v>
      </c>
      <c r="M26" s="16">
        <f t="shared" si="3"/>
        <v>9674</v>
      </c>
      <c r="N26" s="36">
        <v>9674</v>
      </c>
      <c r="O26" s="37">
        <f t="shared" si="4"/>
        <v>10641.4</v>
      </c>
      <c r="P26" s="38"/>
    </row>
    <row r="27" spans="1:16" s="16" customFormat="1" ht="14.25">
      <c r="A27" s="28">
        <v>18</v>
      </c>
      <c r="B27" s="27" t="s">
        <v>24</v>
      </c>
      <c r="C27" s="28" t="s">
        <v>25</v>
      </c>
      <c r="D27" s="30" t="s">
        <v>325</v>
      </c>
      <c r="E27" s="200">
        <v>16705</v>
      </c>
      <c r="F27" s="31">
        <v>1</v>
      </c>
      <c r="G27" s="20">
        <v>8</v>
      </c>
      <c r="H27" s="32">
        <v>11583</v>
      </c>
      <c r="I27" s="33">
        <v>9266</v>
      </c>
      <c r="J27" s="34">
        <f t="shared" si="0"/>
        <v>11582.5</v>
      </c>
      <c r="K27" s="35">
        <f t="shared" si="1"/>
        <v>11583</v>
      </c>
      <c r="L27" s="16">
        <f t="shared" si="2"/>
        <v>11003.85</v>
      </c>
      <c r="M27" s="16">
        <f t="shared" si="3"/>
        <v>11004</v>
      </c>
      <c r="N27" s="36">
        <v>11004</v>
      </c>
      <c r="O27" s="37">
        <f t="shared" si="4"/>
        <v>12104.4</v>
      </c>
      <c r="P27" s="38"/>
    </row>
    <row r="28" spans="1:16" s="16" customFormat="1" ht="14.25">
      <c r="A28" s="28">
        <v>19</v>
      </c>
      <c r="B28" s="27" t="s">
        <v>378</v>
      </c>
      <c r="C28" s="28" t="s">
        <v>25</v>
      </c>
      <c r="D28" s="30" t="s">
        <v>347</v>
      </c>
      <c r="E28" s="200">
        <v>24737</v>
      </c>
      <c r="F28" s="31">
        <v>1</v>
      </c>
      <c r="G28" s="20"/>
      <c r="H28" s="32">
        <v>17152</v>
      </c>
      <c r="I28" s="33">
        <v>13721</v>
      </c>
      <c r="J28" s="34">
        <f t="shared" si="0"/>
        <v>17151.25</v>
      </c>
      <c r="K28" s="35">
        <f t="shared" si="1"/>
        <v>17152</v>
      </c>
      <c r="L28" s="16">
        <f t="shared" si="2"/>
        <v>16294.4</v>
      </c>
      <c r="M28" s="16">
        <f t="shared" si="3"/>
        <v>16295</v>
      </c>
      <c r="N28" s="36">
        <v>16295</v>
      </c>
      <c r="O28" s="37">
        <f t="shared" si="4"/>
        <v>17924.5</v>
      </c>
      <c r="P28" s="38"/>
    </row>
    <row r="29" spans="1:16" s="16" customFormat="1" ht="14.25">
      <c r="A29" s="28">
        <v>20</v>
      </c>
      <c r="B29" s="27" t="s">
        <v>26</v>
      </c>
      <c r="C29" s="28" t="s">
        <v>5</v>
      </c>
      <c r="D29" s="30" t="s">
        <v>584</v>
      </c>
      <c r="E29" s="200">
        <v>8029</v>
      </c>
      <c r="F29" s="31">
        <v>1</v>
      </c>
      <c r="G29" s="20">
        <v>6</v>
      </c>
      <c r="H29" s="32">
        <v>5567</v>
      </c>
      <c r="I29" s="33">
        <v>4453</v>
      </c>
      <c r="J29" s="34">
        <f t="shared" si="0"/>
        <v>5566.25</v>
      </c>
      <c r="K29" s="35">
        <f t="shared" si="1"/>
        <v>5567</v>
      </c>
      <c r="L29" s="16">
        <f t="shared" si="2"/>
        <v>5288.65</v>
      </c>
      <c r="M29" s="16">
        <f t="shared" si="3"/>
        <v>5289</v>
      </c>
      <c r="N29" s="36">
        <v>5289</v>
      </c>
      <c r="O29" s="37">
        <f t="shared" si="4"/>
        <v>5817.9</v>
      </c>
      <c r="P29" s="38"/>
    </row>
    <row r="30" spans="1:16" s="16" customFormat="1" ht="38.25">
      <c r="A30" s="28"/>
      <c r="B30" s="27" t="s">
        <v>564</v>
      </c>
      <c r="C30" s="28" t="s">
        <v>5</v>
      </c>
      <c r="D30" s="30" t="s">
        <v>585</v>
      </c>
      <c r="E30" s="200">
        <v>8029</v>
      </c>
      <c r="F30" s="31">
        <v>1</v>
      </c>
      <c r="G30" s="20">
        <v>6</v>
      </c>
      <c r="H30" s="32"/>
      <c r="I30" s="33"/>
      <c r="J30" s="34"/>
      <c r="K30" s="35"/>
      <c r="N30" s="36">
        <v>5289</v>
      </c>
      <c r="O30" s="37">
        <f t="shared" si="4"/>
        <v>5817.9</v>
      </c>
      <c r="P30" s="38"/>
    </row>
    <row r="31" spans="1:16" s="16" customFormat="1" ht="14.25">
      <c r="A31" s="28">
        <v>21</v>
      </c>
      <c r="B31" s="27" t="s">
        <v>27</v>
      </c>
      <c r="C31" s="28" t="s">
        <v>5</v>
      </c>
      <c r="D31" s="30" t="s">
        <v>28</v>
      </c>
      <c r="E31" s="200">
        <v>5888</v>
      </c>
      <c r="F31" s="31">
        <v>1</v>
      </c>
      <c r="G31" s="20"/>
      <c r="H31" s="32">
        <v>4083</v>
      </c>
      <c r="I31" s="33">
        <v>3266</v>
      </c>
      <c r="J31" s="34">
        <f t="shared" si="0"/>
        <v>4082.5</v>
      </c>
      <c r="K31" s="35">
        <f t="shared" si="1"/>
        <v>4083</v>
      </c>
      <c r="L31" s="16">
        <f t="shared" si="2"/>
        <v>3878.85</v>
      </c>
      <c r="M31" s="16">
        <f t="shared" si="3"/>
        <v>3879</v>
      </c>
      <c r="N31" s="36">
        <v>3879</v>
      </c>
      <c r="O31" s="37">
        <f t="shared" si="4"/>
        <v>4266.9</v>
      </c>
      <c r="P31" s="38"/>
    </row>
    <row r="32" spans="1:16" s="6" customFormat="1" ht="18" customHeight="1">
      <c r="A32" s="39"/>
      <c r="B32" s="40"/>
      <c r="C32" s="41"/>
      <c r="D32" s="42" t="s">
        <v>265</v>
      </c>
      <c r="E32" s="166"/>
      <c r="F32" s="43"/>
      <c r="G32" s="44"/>
      <c r="H32" s="32">
        <v>0</v>
      </c>
      <c r="I32" s="33">
        <v>0</v>
      </c>
      <c r="J32" s="34">
        <f t="shared" si="0"/>
        <v>0</v>
      </c>
      <c r="K32" s="35">
        <f t="shared" si="1"/>
        <v>0</v>
      </c>
      <c r="L32" s="16">
        <f t="shared" si="2"/>
        <v>0</v>
      </c>
      <c r="M32" s="16">
        <f t="shared" si="3"/>
        <v>0</v>
      </c>
      <c r="N32" s="36">
        <v>0</v>
      </c>
      <c r="O32" s="37">
        <f t="shared" si="4"/>
        <v>0</v>
      </c>
      <c r="P32" s="38"/>
    </row>
    <row r="33" spans="1:16" s="16" customFormat="1" ht="14.25">
      <c r="A33" s="28">
        <v>22</v>
      </c>
      <c r="B33" s="27" t="s">
        <v>29</v>
      </c>
      <c r="C33" s="28" t="s">
        <v>5</v>
      </c>
      <c r="D33" s="45" t="s">
        <v>327</v>
      </c>
      <c r="E33" s="200">
        <v>8881</v>
      </c>
      <c r="F33" s="31">
        <v>1</v>
      </c>
      <c r="G33" s="20">
        <v>5</v>
      </c>
      <c r="H33" s="32">
        <v>6158</v>
      </c>
      <c r="I33" s="33">
        <v>4926</v>
      </c>
      <c r="J33" s="34">
        <f t="shared" si="0"/>
        <v>6157.5</v>
      </c>
      <c r="K33" s="35">
        <f t="shared" si="1"/>
        <v>6158</v>
      </c>
      <c r="L33" s="16">
        <f t="shared" si="2"/>
        <v>5850.1</v>
      </c>
      <c r="M33" s="16">
        <f t="shared" si="3"/>
        <v>5851</v>
      </c>
      <c r="N33" s="36">
        <v>5851</v>
      </c>
      <c r="O33" s="37">
        <f t="shared" si="4"/>
        <v>6436.1</v>
      </c>
      <c r="P33" s="38"/>
    </row>
    <row r="34" spans="1:16" s="16" customFormat="1" ht="14.25">
      <c r="A34" s="28">
        <v>23</v>
      </c>
      <c r="B34" s="27" t="s">
        <v>30</v>
      </c>
      <c r="C34" s="28" t="s">
        <v>7</v>
      </c>
      <c r="D34" s="45" t="s">
        <v>327</v>
      </c>
      <c r="E34" s="200">
        <v>14674</v>
      </c>
      <c r="F34" s="31">
        <v>1</v>
      </c>
      <c r="G34" s="20">
        <v>7</v>
      </c>
      <c r="H34" s="32">
        <v>10174</v>
      </c>
      <c r="I34" s="33">
        <v>8139</v>
      </c>
      <c r="J34" s="34">
        <f t="shared" si="0"/>
        <v>10173.75</v>
      </c>
      <c r="K34" s="35">
        <f t="shared" si="1"/>
        <v>10174</v>
      </c>
      <c r="L34" s="16">
        <f t="shared" si="2"/>
        <v>9665.3</v>
      </c>
      <c r="M34" s="16">
        <f t="shared" si="3"/>
        <v>9666</v>
      </c>
      <c r="N34" s="36">
        <v>9666</v>
      </c>
      <c r="O34" s="37">
        <f t="shared" si="4"/>
        <v>10632.6</v>
      </c>
      <c r="P34" s="38"/>
    </row>
    <row r="35" spans="1:16" s="16" customFormat="1" ht="14.25">
      <c r="A35" s="28">
        <v>24</v>
      </c>
      <c r="B35" s="29" t="s">
        <v>31</v>
      </c>
      <c r="C35" s="28" t="s">
        <v>5</v>
      </c>
      <c r="D35" s="45" t="s">
        <v>72</v>
      </c>
      <c r="E35" s="200">
        <v>8793</v>
      </c>
      <c r="F35" s="31">
        <v>1</v>
      </c>
      <c r="G35" s="20">
        <v>6</v>
      </c>
      <c r="H35" s="32">
        <v>6097</v>
      </c>
      <c r="I35" s="33">
        <v>4877</v>
      </c>
      <c r="J35" s="34">
        <f t="shared" si="0"/>
        <v>6096.25</v>
      </c>
      <c r="K35" s="35">
        <f t="shared" si="1"/>
        <v>6097</v>
      </c>
      <c r="L35" s="16">
        <f t="shared" si="2"/>
        <v>5792.15</v>
      </c>
      <c r="M35" s="16">
        <f t="shared" si="3"/>
        <v>5793</v>
      </c>
      <c r="N35" s="36">
        <v>5793</v>
      </c>
      <c r="O35" s="37">
        <f t="shared" si="4"/>
        <v>6372.3</v>
      </c>
      <c r="P35" s="38"/>
    </row>
    <row r="36" spans="1:16" s="16" customFormat="1" ht="14.25">
      <c r="A36" s="28">
        <v>25</v>
      </c>
      <c r="B36" s="29" t="s">
        <v>32</v>
      </c>
      <c r="C36" s="28" t="s">
        <v>7</v>
      </c>
      <c r="D36" s="45" t="s">
        <v>72</v>
      </c>
      <c r="E36" s="200">
        <v>14457</v>
      </c>
      <c r="F36" s="31">
        <v>1</v>
      </c>
      <c r="G36" s="20">
        <v>7</v>
      </c>
      <c r="H36" s="32">
        <v>10025</v>
      </c>
      <c r="I36" s="33">
        <v>8020</v>
      </c>
      <c r="J36" s="34">
        <f t="shared" si="0"/>
        <v>10025</v>
      </c>
      <c r="K36" s="35">
        <f t="shared" si="1"/>
        <v>10025</v>
      </c>
      <c r="L36" s="16">
        <f t="shared" si="2"/>
        <v>9523.75</v>
      </c>
      <c r="M36" s="16">
        <f t="shared" si="3"/>
        <v>9524</v>
      </c>
      <c r="N36" s="36">
        <v>9524</v>
      </c>
      <c r="O36" s="37">
        <f t="shared" si="4"/>
        <v>10476.4</v>
      </c>
      <c r="P36" s="38"/>
    </row>
    <row r="37" spans="1:16" s="16" customFormat="1" ht="14.25">
      <c r="A37" s="28">
        <v>26</v>
      </c>
      <c r="B37" s="29" t="s">
        <v>586</v>
      </c>
      <c r="C37" s="28" t="s">
        <v>7</v>
      </c>
      <c r="D37" s="45" t="s">
        <v>72</v>
      </c>
      <c r="E37" s="200">
        <v>13698</v>
      </c>
      <c r="F37" s="31">
        <v>1</v>
      </c>
      <c r="G37" s="20">
        <v>7</v>
      </c>
      <c r="H37" s="32">
        <v>9498</v>
      </c>
      <c r="I37" s="33">
        <v>7598</v>
      </c>
      <c r="J37" s="34">
        <f t="shared" si="0"/>
        <v>9497.5</v>
      </c>
      <c r="K37" s="35">
        <f t="shared" si="1"/>
        <v>9498</v>
      </c>
      <c r="L37" s="16">
        <f t="shared" si="2"/>
        <v>9023.1</v>
      </c>
      <c r="M37" s="16">
        <f t="shared" si="3"/>
        <v>9024</v>
      </c>
      <c r="N37" s="36">
        <v>9024</v>
      </c>
      <c r="O37" s="37">
        <f t="shared" si="4"/>
        <v>9926.4</v>
      </c>
      <c r="P37" s="38"/>
    </row>
    <row r="38" spans="1:16" s="16" customFormat="1" ht="14.25">
      <c r="A38" s="28">
        <v>27</v>
      </c>
      <c r="B38" s="27" t="s">
        <v>33</v>
      </c>
      <c r="C38" s="28" t="s">
        <v>7</v>
      </c>
      <c r="D38" s="45" t="s">
        <v>524</v>
      </c>
      <c r="E38" s="200">
        <v>14758</v>
      </c>
      <c r="F38" s="31">
        <v>1</v>
      </c>
      <c r="G38" s="20">
        <v>7</v>
      </c>
      <c r="H38" s="32">
        <v>10233</v>
      </c>
      <c r="I38" s="33">
        <v>8186</v>
      </c>
      <c r="J38" s="34">
        <f t="shared" si="0"/>
        <v>10232.5</v>
      </c>
      <c r="K38" s="35">
        <f t="shared" si="1"/>
        <v>10233</v>
      </c>
      <c r="L38" s="16">
        <f t="shared" si="2"/>
        <v>9721.35</v>
      </c>
      <c r="M38" s="16">
        <f t="shared" si="3"/>
        <v>9722</v>
      </c>
      <c r="N38" s="36">
        <v>9722</v>
      </c>
      <c r="O38" s="37">
        <f t="shared" si="4"/>
        <v>10694.2</v>
      </c>
      <c r="P38" s="38"/>
    </row>
    <row r="39" spans="1:16" s="16" customFormat="1" ht="14.25">
      <c r="A39" s="28">
        <v>28</v>
      </c>
      <c r="B39" s="29" t="s">
        <v>34</v>
      </c>
      <c r="C39" s="28" t="s">
        <v>7</v>
      </c>
      <c r="D39" s="45" t="s">
        <v>525</v>
      </c>
      <c r="E39" s="200">
        <v>15117</v>
      </c>
      <c r="F39" s="31">
        <v>1</v>
      </c>
      <c r="G39" s="20">
        <v>7</v>
      </c>
      <c r="H39" s="32">
        <v>10482</v>
      </c>
      <c r="I39" s="33">
        <v>8385</v>
      </c>
      <c r="J39" s="34">
        <f t="shared" si="0"/>
        <v>10481.25</v>
      </c>
      <c r="K39" s="35">
        <f t="shared" si="1"/>
        <v>10482</v>
      </c>
      <c r="L39" s="16">
        <f t="shared" si="2"/>
        <v>9957.9</v>
      </c>
      <c r="M39" s="16">
        <f t="shared" si="3"/>
        <v>9958</v>
      </c>
      <c r="N39" s="36">
        <v>9958</v>
      </c>
      <c r="O39" s="37">
        <f t="shared" si="4"/>
        <v>10953.8</v>
      </c>
      <c r="P39" s="38"/>
    </row>
    <row r="40" spans="1:16" s="16" customFormat="1" ht="14.25">
      <c r="A40" s="28">
        <v>29</v>
      </c>
      <c r="B40" s="29" t="s">
        <v>35</v>
      </c>
      <c r="C40" s="28" t="s">
        <v>25</v>
      </c>
      <c r="D40" s="45" t="s">
        <v>526</v>
      </c>
      <c r="E40" s="200">
        <v>15669</v>
      </c>
      <c r="F40" s="31">
        <v>1</v>
      </c>
      <c r="G40" s="20">
        <v>8</v>
      </c>
      <c r="H40" s="32">
        <v>10865</v>
      </c>
      <c r="I40" s="33">
        <v>8692</v>
      </c>
      <c r="J40" s="34">
        <f t="shared" si="0"/>
        <v>10865</v>
      </c>
      <c r="K40" s="35">
        <f t="shared" si="1"/>
        <v>10865</v>
      </c>
      <c r="L40" s="16">
        <f t="shared" si="2"/>
        <v>10321.75</v>
      </c>
      <c r="M40" s="16">
        <f t="shared" si="3"/>
        <v>10322</v>
      </c>
      <c r="N40" s="36">
        <v>10322</v>
      </c>
      <c r="O40" s="37">
        <f t="shared" si="4"/>
        <v>11354.2</v>
      </c>
      <c r="P40" s="38"/>
    </row>
    <row r="41" spans="1:16" s="16" customFormat="1" ht="14.25">
      <c r="A41" s="28">
        <v>30</v>
      </c>
      <c r="B41" s="29" t="s">
        <v>36</v>
      </c>
      <c r="C41" s="28" t="s">
        <v>25</v>
      </c>
      <c r="D41" s="45" t="s">
        <v>526</v>
      </c>
      <c r="E41" s="200">
        <v>16014</v>
      </c>
      <c r="F41" s="31">
        <v>1</v>
      </c>
      <c r="G41" s="20">
        <v>8</v>
      </c>
      <c r="H41" s="32">
        <v>11104</v>
      </c>
      <c r="I41" s="33">
        <v>8883</v>
      </c>
      <c r="J41" s="34">
        <f t="shared" si="0"/>
        <v>11103.75</v>
      </c>
      <c r="K41" s="35">
        <f t="shared" si="1"/>
        <v>11104</v>
      </c>
      <c r="L41" s="16">
        <f t="shared" si="2"/>
        <v>10548.8</v>
      </c>
      <c r="M41" s="16">
        <f t="shared" si="3"/>
        <v>10549</v>
      </c>
      <c r="N41" s="36">
        <v>10549</v>
      </c>
      <c r="O41" s="37">
        <f t="shared" si="4"/>
        <v>11603.9</v>
      </c>
      <c r="P41" s="38"/>
    </row>
    <row r="42" spans="1:16" s="16" customFormat="1" ht="14.25">
      <c r="A42" s="28">
        <v>32</v>
      </c>
      <c r="B42" s="29" t="s">
        <v>37</v>
      </c>
      <c r="C42" s="28" t="s">
        <v>7</v>
      </c>
      <c r="D42" s="45" t="s">
        <v>527</v>
      </c>
      <c r="E42" s="200">
        <v>13698</v>
      </c>
      <c r="F42" s="31">
        <v>1</v>
      </c>
      <c r="G42" s="20">
        <v>8</v>
      </c>
      <c r="H42" s="32">
        <v>9498</v>
      </c>
      <c r="I42" s="33">
        <v>7598</v>
      </c>
      <c r="J42" s="34">
        <f t="shared" si="0"/>
        <v>9497.5</v>
      </c>
      <c r="K42" s="35">
        <f t="shared" si="1"/>
        <v>9498</v>
      </c>
      <c r="L42" s="16">
        <f t="shared" si="2"/>
        <v>9023.1</v>
      </c>
      <c r="M42" s="16">
        <f t="shared" si="3"/>
        <v>9024</v>
      </c>
      <c r="N42" s="36">
        <v>9024</v>
      </c>
      <c r="O42" s="37">
        <f t="shared" si="4"/>
        <v>9926.4</v>
      </c>
      <c r="P42" s="38"/>
    </row>
    <row r="43" spans="1:16" s="16" customFormat="1" ht="14.25">
      <c r="A43" s="28">
        <v>33</v>
      </c>
      <c r="B43" s="27" t="s">
        <v>38</v>
      </c>
      <c r="C43" s="28" t="s">
        <v>7</v>
      </c>
      <c r="D43" s="45" t="s">
        <v>527</v>
      </c>
      <c r="E43" s="200">
        <v>13473</v>
      </c>
      <c r="F43" s="31">
        <v>1</v>
      </c>
      <c r="G43" s="20">
        <v>8</v>
      </c>
      <c r="H43" s="32">
        <v>9342</v>
      </c>
      <c r="I43" s="33">
        <v>7473</v>
      </c>
      <c r="J43" s="34">
        <f t="shared" si="0"/>
        <v>9341.25</v>
      </c>
      <c r="K43" s="35">
        <f t="shared" si="1"/>
        <v>9342</v>
      </c>
      <c r="L43" s="16">
        <f t="shared" si="2"/>
        <v>8874.9</v>
      </c>
      <c r="M43" s="16">
        <f t="shared" si="3"/>
        <v>8875</v>
      </c>
      <c r="N43" s="36">
        <v>8875</v>
      </c>
      <c r="O43" s="37">
        <f t="shared" si="4"/>
        <v>9762.5</v>
      </c>
      <c r="P43" s="38"/>
    </row>
    <row r="44" spans="1:16" s="16" customFormat="1" ht="14.25">
      <c r="A44" s="28">
        <v>34</v>
      </c>
      <c r="B44" s="27" t="s">
        <v>39</v>
      </c>
      <c r="C44" s="28" t="s">
        <v>7</v>
      </c>
      <c r="D44" s="45" t="s">
        <v>528</v>
      </c>
      <c r="E44" s="200">
        <v>14030</v>
      </c>
      <c r="F44" s="31">
        <v>1</v>
      </c>
      <c r="G44" s="20">
        <v>8</v>
      </c>
      <c r="H44" s="32">
        <v>9729</v>
      </c>
      <c r="I44" s="33">
        <v>7783</v>
      </c>
      <c r="J44" s="34">
        <f t="shared" si="0"/>
        <v>9728.75</v>
      </c>
      <c r="K44" s="35">
        <f t="shared" si="1"/>
        <v>9729</v>
      </c>
      <c r="L44" s="16">
        <f t="shared" si="2"/>
        <v>9242.55</v>
      </c>
      <c r="M44" s="16">
        <f t="shared" si="3"/>
        <v>9243</v>
      </c>
      <c r="N44" s="36">
        <v>9243</v>
      </c>
      <c r="O44" s="37">
        <f t="shared" si="4"/>
        <v>10167.3</v>
      </c>
      <c r="P44" s="38"/>
    </row>
    <row r="45" spans="1:16" s="16" customFormat="1" ht="14.25">
      <c r="A45" s="28">
        <v>35</v>
      </c>
      <c r="B45" s="27" t="s">
        <v>285</v>
      </c>
      <c r="C45" s="28" t="s">
        <v>7</v>
      </c>
      <c r="D45" s="45" t="s">
        <v>529</v>
      </c>
      <c r="E45" s="200">
        <v>14421</v>
      </c>
      <c r="F45" s="31">
        <v>1</v>
      </c>
      <c r="G45" s="20">
        <v>8</v>
      </c>
      <c r="H45" s="32">
        <v>9999</v>
      </c>
      <c r="I45" s="33">
        <v>7999</v>
      </c>
      <c r="J45" s="34">
        <f t="shared" si="0"/>
        <v>9998.75</v>
      </c>
      <c r="K45" s="35">
        <f t="shared" si="1"/>
        <v>9999</v>
      </c>
      <c r="L45" s="16">
        <f t="shared" si="2"/>
        <v>9499.05</v>
      </c>
      <c r="M45" s="16">
        <f t="shared" si="3"/>
        <v>9500</v>
      </c>
      <c r="N45" s="36">
        <v>9500</v>
      </c>
      <c r="O45" s="37">
        <f t="shared" si="4"/>
        <v>10450</v>
      </c>
      <c r="P45" s="38"/>
    </row>
    <row r="46" spans="1:16" s="16" customFormat="1" ht="14.25">
      <c r="A46" s="28">
        <v>36</v>
      </c>
      <c r="B46" s="27" t="s">
        <v>40</v>
      </c>
      <c r="C46" s="28" t="s">
        <v>25</v>
      </c>
      <c r="D46" s="45" t="s">
        <v>530</v>
      </c>
      <c r="E46" s="200">
        <v>15669</v>
      </c>
      <c r="F46" s="31">
        <v>1</v>
      </c>
      <c r="G46" s="20">
        <v>9</v>
      </c>
      <c r="H46" s="32">
        <v>10865</v>
      </c>
      <c r="I46" s="33">
        <v>8692</v>
      </c>
      <c r="J46" s="34">
        <f t="shared" si="0"/>
        <v>10865</v>
      </c>
      <c r="K46" s="35">
        <f t="shared" si="1"/>
        <v>10865</v>
      </c>
      <c r="L46" s="16">
        <f t="shared" si="2"/>
        <v>10321.75</v>
      </c>
      <c r="M46" s="16">
        <f t="shared" si="3"/>
        <v>10322</v>
      </c>
      <c r="N46" s="36">
        <v>10322</v>
      </c>
      <c r="O46" s="37">
        <f t="shared" si="4"/>
        <v>11354.2</v>
      </c>
      <c r="P46" s="38"/>
    </row>
    <row r="47" spans="1:16" s="16" customFormat="1" ht="14.25">
      <c r="A47" s="28">
        <v>37</v>
      </c>
      <c r="B47" s="27" t="s">
        <v>41</v>
      </c>
      <c r="C47" s="28" t="s">
        <v>25</v>
      </c>
      <c r="D47" s="45" t="s">
        <v>531</v>
      </c>
      <c r="E47" s="200">
        <v>16014</v>
      </c>
      <c r="F47" s="31">
        <v>1</v>
      </c>
      <c r="G47" s="20">
        <v>9</v>
      </c>
      <c r="H47" s="32">
        <v>11104</v>
      </c>
      <c r="I47" s="33">
        <v>8883</v>
      </c>
      <c r="J47" s="34">
        <f t="shared" si="0"/>
        <v>11103.75</v>
      </c>
      <c r="K47" s="35">
        <f t="shared" si="1"/>
        <v>11104</v>
      </c>
      <c r="L47" s="16">
        <f t="shared" si="2"/>
        <v>10548.8</v>
      </c>
      <c r="M47" s="16">
        <f t="shared" si="3"/>
        <v>10549</v>
      </c>
      <c r="N47" s="36">
        <v>10549</v>
      </c>
      <c r="O47" s="37">
        <f t="shared" si="4"/>
        <v>11603.9</v>
      </c>
      <c r="P47" s="38"/>
    </row>
    <row r="48" spans="1:16" s="16" customFormat="1" ht="14.25">
      <c r="A48" s="28">
        <v>38</v>
      </c>
      <c r="B48" s="27" t="s">
        <v>42</v>
      </c>
      <c r="C48" s="28" t="s">
        <v>5</v>
      </c>
      <c r="D48" s="45" t="s">
        <v>532</v>
      </c>
      <c r="E48" s="200">
        <v>9041</v>
      </c>
      <c r="F48" s="31">
        <v>1</v>
      </c>
      <c r="G48" s="20">
        <v>6</v>
      </c>
      <c r="H48" s="32">
        <v>6269</v>
      </c>
      <c r="I48" s="33">
        <v>5015</v>
      </c>
      <c r="J48" s="34">
        <f t="shared" si="0"/>
        <v>6268.75</v>
      </c>
      <c r="K48" s="35">
        <f t="shared" si="1"/>
        <v>6269</v>
      </c>
      <c r="L48" s="16">
        <f t="shared" si="2"/>
        <v>5955.55</v>
      </c>
      <c r="M48" s="16">
        <f t="shared" si="3"/>
        <v>5956</v>
      </c>
      <c r="N48" s="36">
        <v>5956</v>
      </c>
      <c r="O48" s="37">
        <f t="shared" si="4"/>
        <v>6551.6</v>
      </c>
      <c r="P48" s="38"/>
    </row>
    <row r="49" spans="1:16" s="16" customFormat="1" ht="14.25">
      <c r="A49" s="28">
        <v>39</v>
      </c>
      <c r="B49" s="27" t="s">
        <v>43</v>
      </c>
      <c r="C49" s="28" t="s">
        <v>7</v>
      </c>
      <c r="D49" s="45" t="s">
        <v>533</v>
      </c>
      <c r="E49" s="200">
        <v>14166</v>
      </c>
      <c r="F49" s="31">
        <v>1</v>
      </c>
      <c r="G49" s="20">
        <v>7</v>
      </c>
      <c r="H49" s="32">
        <v>9823</v>
      </c>
      <c r="I49" s="33">
        <v>7858</v>
      </c>
      <c r="J49" s="34">
        <f t="shared" si="0"/>
        <v>9822.5</v>
      </c>
      <c r="K49" s="35">
        <f t="shared" si="1"/>
        <v>9823</v>
      </c>
      <c r="L49" s="16">
        <f t="shared" si="2"/>
        <v>9331.85</v>
      </c>
      <c r="M49" s="16">
        <f t="shared" si="3"/>
        <v>9332</v>
      </c>
      <c r="N49" s="36">
        <v>9332</v>
      </c>
      <c r="O49" s="37">
        <f t="shared" si="4"/>
        <v>10265.2</v>
      </c>
      <c r="P49" s="38"/>
    </row>
    <row r="50" spans="1:16" s="16" customFormat="1" ht="14.25">
      <c r="A50" s="28">
        <v>40</v>
      </c>
      <c r="B50" s="27" t="s">
        <v>44</v>
      </c>
      <c r="C50" s="28" t="s">
        <v>7</v>
      </c>
      <c r="D50" s="45" t="s">
        <v>533</v>
      </c>
      <c r="E50" s="200">
        <v>13739</v>
      </c>
      <c r="F50" s="31">
        <v>1</v>
      </c>
      <c r="G50" s="20">
        <v>7</v>
      </c>
      <c r="H50" s="32">
        <v>9527</v>
      </c>
      <c r="I50" s="33">
        <v>7621</v>
      </c>
      <c r="J50" s="34">
        <f t="shared" si="0"/>
        <v>9526.25</v>
      </c>
      <c r="K50" s="35">
        <f t="shared" si="1"/>
        <v>9527</v>
      </c>
      <c r="L50" s="16">
        <f t="shared" si="2"/>
        <v>9050.65</v>
      </c>
      <c r="M50" s="16">
        <f t="shared" si="3"/>
        <v>9051</v>
      </c>
      <c r="N50" s="36">
        <v>9051</v>
      </c>
      <c r="O50" s="37">
        <f t="shared" si="4"/>
        <v>9956.1</v>
      </c>
      <c r="P50" s="38"/>
    </row>
    <row r="51" spans="1:16" s="16" customFormat="1" ht="14.25">
      <c r="A51" s="28">
        <v>41</v>
      </c>
      <c r="B51" s="27" t="s">
        <v>45</v>
      </c>
      <c r="C51" s="28" t="s">
        <v>7</v>
      </c>
      <c r="D51" s="45" t="s">
        <v>523</v>
      </c>
      <c r="E51" s="200">
        <v>14759</v>
      </c>
      <c r="F51" s="31">
        <v>1</v>
      </c>
      <c r="G51" s="20">
        <v>7</v>
      </c>
      <c r="H51" s="32">
        <v>10234</v>
      </c>
      <c r="I51" s="33">
        <v>8187</v>
      </c>
      <c r="J51" s="34">
        <f t="shared" si="0"/>
        <v>10233.75</v>
      </c>
      <c r="K51" s="35">
        <f t="shared" si="1"/>
        <v>10234</v>
      </c>
      <c r="L51" s="16">
        <f t="shared" si="2"/>
        <v>9722.3</v>
      </c>
      <c r="M51" s="16">
        <f t="shared" si="3"/>
        <v>9723</v>
      </c>
      <c r="N51" s="36">
        <v>9723</v>
      </c>
      <c r="O51" s="37">
        <f t="shared" si="4"/>
        <v>10695.3</v>
      </c>
      <c r="P51" s="38"/>
    </row>
    <row r="52" spans="1:16" s="16" customFormat="1" ht="14.25">
      <c r="A52" s="28">
        <v>42</v>
      </c>
      <c r="B52" s="27" t="s">
        <v>46</v>
      </c>
      <c r="C52" s="28" t="s">
        <v>7</v>
      </c>
      <c r="D52" s="45" t="s">
        <v>534</v>
      </c>
      <c r="E52" s="200">
        <v>15117</v>
      </c>
      <c r="F52" s="31">
        <v>1</v>
      </c>
      <c r="G52" s="20">
        <v>7</v>
      </c>
      <c r="H52" s="32">
        <v>10482</v>
      </c>
      <c r="I52" s="33">
        <v>8385</v>
      </c>
      <c r="J52" s="34">
        <f t="shared" si="0"/>
        <v>10481.25</v>
      </c>
      <c r="K52" s="35">
        <f t="shared" si="1"/>
        <v>10482</v>
      </c>
      <c r="L52" s="16">
        <f t="shared" si="2"/>
        <v>9957.9</v>
      </c>
      <c r="M52" s="16">
        <f t="shared" si="3"/>
        <v>9958</v>
      </c>
      <c r="N52" s="36">
        <v>9958</v>
      </c>
      <c r="O52" s="37">
        <f t="shared" si="4"/>
        <v>10953.8</v>
      </c>
      <c r="P52" s="38"/>
    </row>
    <row r="53" spans="1:16" s="16" customFormat="1" ht="14.25">
      <c r="A53" s="28">
        <v>43</v>
      </c>
      <c r="B53" s="27" t="s">
        <v>47</v>
      </c>
      <c r="C53" s="28" t="s">
        <v>7</v>
      </c>
      <c r="D53" s="45" t="s">
        <v>587</v>
      </c>
      <c r="E53" s="200">
        <v>13694</v>
      </c>
      <c r="F53" s="31">
        <v>1</v>
      </c>
      <c r="G53" s="20">
        <v>7</v>
      </c>
      <c r="H53" s="32">
        <v>9495</v>
      </c>
      <c r="I53" s="33">
        <v>7596</v>
      </c>
      <c r="J53" s="34">
        <f t="shared" si="0"/>
        <v>9495</v>
      </c>
      <c r="K53" s="35">
        <f t="shared" si="1"/>
        <v>9495</v>
      </c>
      <c r="L53" s="16">
        <f t="shared" si="2"/>
        <v>9020.25</v>
      </c>
      <c r="M53" s="16">
        <f t="shared" si="3"/>
        <v>9021</v>
      </c>
      <c r="N53" s="36">
        <v>9021</v>
      </c>
      <c r="O53" s="37">
        <f t="shared" si="4"/>
        <v>9923.1</v>
      </c>
      <c r="P53" s="38"/>
    </row>
    <row r="54" spans="1:16" s="16" customFormat="1" ht="14.25">
      <c r="A54" s="28">
        <v>44</v>
      </c>
      <c r="B54" s="27" t="s">
        <v>48</v>
      </c>
      <c r="C54" s="28" t="s">
        <v>7</v>
      </c>
      <c r="D54" s="45" t="s">
        <v>588</v>
      </c>
      <c r="E54" s="200">
        <v>13215</v>
      </c>
      <c r="F54" s="31">
        <v>1</v>
      </c>
      <c r="G54" s="20">
        <v>7</v>
      </c>
      <c r="H54" s="32">
        <v>9163</v>
      </c>
      <c r="I54" s="33">
        <v>7330</v>
      </c>
      <c r="J54" s="34">
        <f t="shared" si="0"/>
        <v>9162.5</v>
      </c>
      <c r="K54" s="35">
        <f t="shared" si="1"/>
        <v>9163</v>
      </c>
      <c r="L54" s="16">
        <f t="shared" si="2"/>
        <v>8704.85</v>
      </c>
      <c r="M54" s="16">
        <f t="shared" si="3"/>
        <v>8705</v>
      </c>
      <c r="N54" s="36">
        <v>8705</v>
      </c>
      <c r="O54" s="37">
        <f t="shared" si="4"/>
        <v>9575.5</v>
      </c>
      <c r="P54" s="38"/>
    </row>
    <row r="55" spans="1:16" s="16" customFormat="1" ht="14.25">
      <c r="A55" s="28">
        <v>45</v>
      </c>
      <c r="B55" s="27" t="s">
        <v>49</v>
      </c>
      <c r="C55" s="28" t="s">
        <v>25</v>
      </c>
      <c r="D55" s="45" t="s">
        <v>523</v>
      </c>
      <c r="E55" s="200">
        <v>15640</v>
      </c>
      <c r="F55" s="31">
        <v>1</v>
      </c>
      <c r="G55" s="20">
        <v>8</v>
      </c>
      <c r="H55" s="32">
        <v>10845</v>
      </c>
      <c r="I55" s="33">
        <v>8676</v>
      </c>
      <c r="J55" s="34">
        <f t="shared" si="0"/>
        <v>10845</v>
      </c>
      <c r="K55" s="35">
        <f t="shared" si="1"/>
        <v>10845</v>
      </c>
      <c r="L55" s="16">
        <f t="shared" si="2"/>
        <v>10302.75</v>
      </c>
      <c r="M55" s="16">
        <f t="shared" si="3"/>
        <v>10303</v>
      </c>
      <c r="N55" s="36">
        <v>10303</v>
      </c>
      <c r="O55" s="37">
        <f t="shared" si="4"/>
        <v>11333.3</v>
      </c>
      <c r="P55" s="38"/>
    </row>
    <row r="56" spans="1:16" s="16" customFormat="1" ht="14.25">
      <c r="A56" s="28">
        <v>46</v>
      </c>
      <c r="B56" s="27" t="s">
        <v>50</v>
      </c>
      <c r="C56" s="28" t="s">
        <v>25</v>
      </c>
      <c r="D56" s="45" t="s">
        <v>523</v>
      </c>
      <c r="E56" s="200">
        <v>16014</v>
      </c>
      <c r="F56" s="31">
        <v>1</v>
      </c>
      <c r="G56" s="20">
        <v>8</v>
      </c>
      <c r="H56" s="32">
        <v>11104</v>
      </c>
      <c r="I56" s="33">
        <v>8883</v>
      </c>
      <c r="J56" s="34">
        <f t="shared" si="0"/>
        <v>11103.75</v>
      </c>
      <c r="K56" s="35">
        <f t="shared" si="1"/>
        <v>11104</v>
      </c>
      <c r="L56" s="16">
        <f t="shared" si="2"/>
        <v>10548.8</v>
      </c>
      <c r="M56" s="16">
        <f t="shared" si="3"/>
        <v>10549</v>
      </c>
      <c r="N56" s="36">
        <v>10549</v>
      </c>
      <c r="O56" s="37">
        <f t="shared" si="4"/>
        <v>11603.9</v>
      </c>
      <c r="P56" s="38"/>
    </row>
    <row r="57" spans="1:16" s="16" customFormat="1" ht="14.25">
      <c r="A57" s="28">
        <v>47</v>
      </c>
      <c r="B57" s="27" t="s">
        <v>401</v>
      </c>
      <c r="C57" s="28" t="s">
        <v>25</v>
      </c>
      <c r="D57" s="30" t="s">
        <v>589</v>
      </c>
      <c r="E57" s="200">
        <v>18203</v>
      </c>
      <c r="F57" s="31">
        <v>1</v>
      </c>
      <c r="G57" s="20"/>
      <c r="H57" s="32">
        <v>12623</v>
      </c>
      <c r="I57" s="33">
        <v>10098</v>
      </c>
      <c r="J57" s="34">
        <f t="shared" si="0"/>
        <v>12622.5</v>
      </c>
      <c r="K57" s="35">
        <f t="shared" si="1"/>
        <v>12623</v>
      </c>
      <c r="L57" s="16">
        <f t="shared" si="2"/>
        <v>11991.85</v>
      </c>
      <c r="M57" s="16">
        <f t="shared" si="3"/>
        <v>11992</v>
      </c>
      <c r="N57" s="36">
        <v>11992</v>
      </c>
      <c r="O57" s="37">
        <f t="shared" si="4"/>
        <v>13191.2</v>
      </c>
      <c r="P57" s="38"/>
    </row>
    <row r="58" spans="1:16" s="16" customFormat="1" ht="14.25">
      <c r="A58" s="28">
        <v>48</v>
      </c>
      <c r="B58" s="27" t="s">
        <v>283</v>
      </c>
      <c r="C58" s="28" t="s">
        <v>7</v>
      </c>
      <c r="D58" s="30" t="s">
        <v>590</v>
      </c>
      <c r="E58" s="200">
        <v>15924</v>
      </c>
      <c r="F58" s="31">
        <v>1</v>
      </c>
      <c r="G58" s="20">
        <v>7</v>
      </c>
      <c r="H58" s="32">
        <v>11042</v>
      </c>
      <c r="I58" s="33">
        <v>8833</v>
      </c>
      <c r="J58" s="34">
        <f t="shared" si="0"/>
        <v>11041.25</v>
      </c>
      <c r="K58" s="35">
        <f t="shared" si="1"/>
        <v>11042</v>
      </c>
      <c r="L58" s="16">
        <f t="shared" si="2"/>
        <v>10489.9</v>
      </c>
      <c r="M58" s="16">
        <f t="shared" si="3"/>
        <v>10490</v>
      </c>
      <c r="N58" s="36">
        <v>10490</v>
      </c>
      <c r="O58" s="37">
        <f t="shared" si="4"/>
        <v>11539</v>
      </c>
      <c r="P58" s="38"/>
    </row>
    <row r="59" spans="1:16" s="16" customFormat="1" ht="14.25">
      <c r="A59" s="28">
        <v>49</v>
      </c>
      <c r="B59" s="27" t="s">
        <v>591</v>
      </c>
      <c r="C59" s="28" t="s">
        <v>7</v>
      </c>
      <c r="D59" s="30" t="s">
        <v>590</v>
      </c>
      <c r="E59" s="200">
        <v>16273</v>
      </c>
      <c r="F59" s="31">
        <v>1</v>
      </c>
      <c r="G59" s="20">
        <v>7</v>
      </c>
      <c r="H59" s="32">
        <v>11284</v>
      </c>
      <c r="I59" s="33">
        <v>9027</v>
      </c>
      <c r="J59" s="34">
        <f t="shared" si="0"/>
        <v>11283.75</v>
      </c>
      <c r="K59" s="35">
        <f t="shared" si="1"/>
        <v>11284</v>
      </c>
      <c r="L59" s="16">
        <f t="shared" si="2"/>
        <v>10719.8</v>
      </c>
      <c r="M59" s="16">
        <f t="shared" si="3"/>
        <v>10720</v>
      </c>
      <c r="N59" s="36">
        <v>10720</v>
      </c>
      <c r="O59" s="37">
        <f t="shared" si="4"/>
        <v>11792</v>
      </c>
      <c r="P59" s="38"/>
    </row>
    <row r="60" spans="1:16" s="16" customFormat="1" ht="14.25">
      <c r="A60" s="28">
        <v>50</v>
      </c>
      <c r="B60" s="27" t="s">
        <v>284</v>
      </c>
      <c r="C60" s="28" t="s">
        <v>7</v>
      </c>
      <c r="D60" s="30" t="s">
        <v>592</v>
      </c>
      <c r="E60" s="200">
        <v>15924</v>
      </c>
      <c r="F60" s="31">
        <v>1</v>
      </c>
      <c r="G60" s="20">
        <v>8</v>
      </c>
      <c r="H60" s="32">
        <v>11042</v>
      </c>
      <c r="I60" s="33">
        <v>8833</v>
      </c>
      <c r="J60" s="34">
        <f t="shared" si="0"/>
        <v>11041.25</v>
      </c>
      <c r="K60" s="35">
        <f t="shared" si="1"/>
        <v>11042</v>
      </c>
      <c r="L60" s="16">
        <f t="shared" si="2"/>
        <v>10489.9</v>
      </c>
      <c r="M60" s="16">
        <f t="shared" si="3"/>
        <v>10490</v>
      </c>
      <c r="N60" s="36">
        <v>10490</v>
      </c>
      <c r="O60" s="37">
        <f t="shared" si="4"/>
        <v>11539</v>
      </c>
      <c r="P60" s="38"/>
    </row>
    <row r="61" spans="1:16" s="16" customFormat="1" ht="14.25">
      <c r="A61" s="28">
        <v>51</v>
      </c>
      <c r="B61" s="27" t="s">
        <v>335</v>
      </c>
      <c r="C61" s="28" t="s">
        <v>7</v>
      </c>
      <c r="D61" s="30" t="s">
        <v>331</v>
      </c>
      <c r="E61" s="200">
        <v>14882</v>
      </c>
      <c r="F61" s="31">
        <v>1</v>
      </c>
      <c r="G61" s="20">
        <v>7</v>
      </c>
      <c r="H61" s="32">
        <v>10320</v>
      </c>
      <c r="I61" s="33">
        <v>8256</v>
      </c>
      <c r="J61" s="34">
        <f t="shared" si="0"/>
        <v>10320</v>
      </c>
      <c r="K61" s="35">
        <f t="shared" si="1"/>
        <v>10320</v>
      </c>
      <c r="L61" s="16">
        <f t="shared" si="2"/>
        <v>9804</v>
      </c>
      <c r="M61" s="16">
        <f t="shared" si="3"/>
        <v>9804</v>
      </c>
      <c r="N61" s="36">
        <v>9804</v>
      </c>
      <c r="O61" s="37">
        <f t="shared" si="4"/>
        <v>10784.4</v>
      </c>
      <c r="P61" s="38"/>
    </row>
    <row r="62" spans="1:16" s="16" customFormat="1" ht="14.25">
      <c r="A62" s="28">
        <v>52</v>
      </c>
      <c r="B62" s="27" t="s">
        <v>357</v>
      </c>
      <c r="C62" s="28" t="s">
        <v>25</v>
      </c>
      <c r="D62" s="46" t="s">
        <v>358</v>
      </c>
      <c r="E62" s="200">
        <v>15428</v>
      </c>
      <c r="F62" s="47">
        <v>1</v>
      </c>
      <c r="G62" s="20">
        <v>7</v>
      </c>
      <c r="H62" s="32">
        <v>10698</v>
      </c>
      <c r="I62" s="33">
        <v>8558</v>
      </c>
      <c r="J62" s="34">
        <f t="shared" si="0"/>
        <v>10697.5</v>
      </c>
      <c r="K62" s="35">
        <f t="shared" si="1"/>
        <v>10698</v>
      </c>
      <c r="L62" s="16">
        <f t="shared" si="2"/>
        <v>10163.1</v>
      </c>
      <c r="M62" s="16">
        <f t="shared" si="3"/>
        <v>10164</v>
      </c>
      <c r="N62" s="36">
        <v>10164</v>
      </c>
      <c r="O62" s="37">
        <f t="shared" si="4"/>
        <v>11180.4</v>
      </c>
      <c r="P62" s="38"/>
    </row>
    <row r="63" spans="1:16" s="16" customFormat="1" ht="14.25">
      <c r="A63" s="28">
        <v>53</v>
      </c>
      <c r="B63" s="27" t="s">
        <v>51</v>
      </c>
      <c r="C63" s="28" t="s">
        <v>7</v>
      </c>
      <c r="D63" s="46" t="s">
        <v>52</v>
      </c>
      <c r="E63" s="200">
        <v>14730</v>
      </c>
      <c r="F63" s="47">
        <v>1</v>
      </c>
      <c r="G63" s="20">
        <v>9</v>
      </c>
      <c r="H63" s="32">
        <v>10214</v>
      </c>
      <c r="I63" s="33">
        <v>8171</v>
      </c>
      <c r="J63" s="34">
        <f t="shared" si="0"/>
        <v>10213.75</v>
      </c>
      <c r="K63" s="35">
        <f t="shared" si="1"/>
        <v>10214</v>
      </c>
      <c r="L63" s="16">
        <f t="shared" si="2"/>
        <v>9703.3</v>
      </c>
      <c r="M63" s="16">
        <f t="shared" si="3"/>
        <v>9704</v>
      </c>
      <c r="N63" s="36">
        <v>9704</v>
      </c>
      <c r="O63" s="37">
        <f t="shared" si="4"/>
        <v>10674.4</v>
      </c>
      <c r="P63" s="38"/>
    </row>
    <row r="64" spans="1:16" s="6" customFormat="1" ht="18" customHeight="1">
      <c r="A64" s="39"/>
      <c r="B64" s="40"/>
      <c r="C64" s="41"/>
      <c r="D64" s="48" t="s">
        <v>267</v>
      </c>
      <c r="E64" s="166"/>
      <c r="F64" s="43"/>
      <c r="G64" s="44"/>
      <c r="H64" s="32">
        <v>0</v>
      </c>
      <c r="I64" s="33">
        <v>0</v>
      </c>
      <c r="J64" s="34">
        <f t="shared" si="0"/>
        <v>0</v>
      </c>
      <c r="K64" s="35">
        <f t="shared" si="1"/>
        <v>0</v>
      </c>
      <c r="L64" s="16">
        <f t="shared" si="2"/>
        <v>0</v>
      </c>
      <c r="M64" s="16">
        <f t="shared" si="3"/>
        <v>0</v>
      </c>
      <c r="N64" s="36">
        <v>0</v>
      </c>
      <c r="O64" s="37">
        <f t="shared" si="4"/>
        <v>0</v>
      </c>
      <c r="P64" s="38"/>
    </row>
    <row r="65" spans="1:16" s="24" customFormat="1" ht="18">
      <c r="A65" s="49"/>
      <c r="B65" s="27" t="s">
        <v>522</v>
      </c>
      <c r="C65" s="28" t="s">
        <v>7</v>
      </c>
      <c r="D65" s="30" t="s">
        <v>565</v>
      </c>
      <c r="E65" s="200">
        <v>9662</v>
      </c>
      <c r="F65" s="31">
        <v>1</v>
      </c>
      <c r="G65" s="20">
        <v>5</v>
      </c>
      <c r="H65" s="32">
        <v>6700</v>
      </c>
      <c r="I65" s="33">
        <v>5360</v>
      </c>
      <c r="J65" s="34">
        <f t="shared" si="0"/>
        <v>6700</v>
      </c>
      <c r="K65" s="35">
        <f t="shared" si="1"/>
        <v>6700</v>
      </c>
      <c r="L65" s="16">
        <f t="shared" si="2"/>
        <v>6365</v>
      </c>
      <c r="M65" s="16">
        <f t="shared" si="3"/>
        <v>6365</v>
      </c>
      <c r="N65" s="36">
        <v>6365</v>
      </c>
      <c r="O65" s="37">
        <f t="shared" si="4"/>
        <v>7001.5</v>
      </c>
      <c r="P65" s="38"/>
    </row>
    <row r="66" spans="1:16" s="16" customFormat="1" ht="14.25">
      <c r="A66" s="28"/>
      <c r="B66" s="27" t="s">
        <v>53</v>
      </c>
      <c r="C66" s="28" t="s">
        <v>5</v>
      </c>
      <c r="D66" s="46" t="s">
        <v>593</v>
      </c>
      <c r="E66" s="200">
        <v>7679</v>
      </c>
      <c r="F66" s="47">
        <v>1</v>
      </c>
      <c r="G66" s="20">
        <v>4</v>
      </c>
      <c r="H66" s="32">
        <v>5324</v>
      </c>
      <c r="I66" s="33">
        <v>4259</v>
      </c>
      <c r="J66" s="34">
        <f t="shared" si="0"/>
        <v>5323.75</v>
      </c>
      <c r="K66" s="35">
        <f t="shared" si="1"/>
        <v>5324</v>
      </c>
      <c r="L66" s="16">
        <f t="shared" si="2"/>
        <v>5057.8</v>
      </c>
      <c r="M66" s="16">
        <f t="shared" si="3"/>
        <v>5058</v>
      </c>
      <c r="N66" s="36">
        <v>5058</v>
      </c>
      <c r="O66" s="37">
        <f t="shared" si="4"/>
        <v>5563.8</v>
      </c>
      <c r="P66" s="38"/>
    </row>
    <row r="67" spans="1:16" s="6" customFormat="1" ht="18" customHeight="1">
      <c r="A67" s="39"/>
      <c r="B67" s="40"/>
      <c r="C67" s="41"/>
      <c r="D67" s="48" t="s">
        <v>266</v>
      </c>
      <c r="E67" s="166"/>
      <c r="F67" s="43"/>
      <c r="G67" s="44"/>
      <c r="H67" s="32">
        <v>0</v>
      </c>
      <c r="I67" s="33">
        <v>0</v>
      </c>
      <c r="J67" s="34">
        <f t="shared" si="0"/>
        <v>0</v>
      </c>
      <c r="K67" s="35">
        <f t="shared" si="1"/>
        <v>0</v>
      </c>
      <c r="L67" s="16">
        <f t="shared" si="2"/>
        <v>0</v>
      </c>
      <c r="M67" s="16">
        <f t="shared" si="3"/>
        <v>0</v>
      </c>
      <c r="N67" s="36">
        <v>0</v>
      </c>
      <c r="O67" s="37">
        <f t="shared" si="4"/>
        <v>0</v>
      </c>
      <c r="P67" s="38"/>
    </row>
    <row r="68" spans="1:16" s="16" customFormat="1" ht="14.25">
      <c r="A68" s="28"/>
      <c r="B68" s="29" t="s">
        <v>54</v>
      </c>
      <c r="C68" s="28" t="s">
        <v>7</v>
      </c>
      <c r="D68" s="50" t="s">
        <v>55</v>
      </c>
      <c r="E68" s="200">
        <v>17562</v>
      </c>
      <c r="F68" s="51">
        <v>1</v>
      </c>
      <c r="G68" s="20">
        <v>8</v>
      </c>
      <c r="H68" s="32">
        <v>12177</v>
      </c>
      <c r="I68" s="33">
        <v>9741</v>
      </c>
      <c r="J68" s="34">
        <f t="shared" si="0"/>
        <v>12176.25</v>
      </c>
      <c r="K68" s="35">
        <f t="shared" si="1"/>
        <v>12177</v>
      </c>
      <c r="L68" s="16">
        <f t="shared" si="2"/>
        <v>11568.15</v>
      </c>
      <c r="M68" s="16">
        <f t="shared" si="3"/>
        <v>11569</v>
      </c>
      <c r="N68" s="36">
        <v>11569</v>
      </c>
      <c r="O68" s="37">
        <f t="shared" si="4"/>
        <v>12725.9</v>
      </c>
      <c r="P68" s="38"/>
    </row>
    <row r="69" spans="1:16" s="16" customFormat="1" ht="14.25">
      <c r="A69" s="28"/>
      <c r="B69" s="29" t="s">
        <v>56</v>
      </c>
      <c r="C69" s="28" t="s">
        <v>7</v>
      </c>
      <c r="D69" s="30" t="s">
        <v>326</v>
      </c>
      <c r="E69" s="200">
        <v>20620</v>
      </c>
      <c r="F69" s="31">
        <v>1</v>
      </c>
      <c r="G69" s="20">
        <v>9</v>
      </c>
      <c r="H69" s="32">
        <v>14298</v>
      </c>
      <c r="I69" s="33">
        <v>11438</v>
      </c>
      <c r="J69" s="34">
        <f t="shared" si="0"/>
        <v>14297.5</v>
      </c>
      <c r="K69" s="35">
        <f t="shared" si="1"/>
        <v>14298</v>
      </c>
      <c r="L69" s="16">
        <f t="shared" si="2"/>
        <v>13583.1</v>
      </c>
      <c r="M69" s="16">
        <f t="shared" si="3"/>
        <v>13584</v>
      </c>
      <c r="N69" s="36">
        <v>13584</v>
      </c>
      <c r="O69" s="37">
        <f t="shared" si="4"/>
        <v>14942.4</v>
      </c>
      <c r="P69" s="38"/>
    </row>
    <row r="70" spans="1:16" s="16" customFormat="1" ht="14.25">
      <c r="A70" s="28"/>
      <c r="B70" s="27" t="s">
        <v>57</v>
      </c>
      <c r="C70" s="28" t="s">
        <v>7</v>
      </c>
      <c r="D70" s="30" t="s">
        <v>594</v>
      </c>
      <c r="E70" s="200">
        <v>26325</v>
      </c>
      <c r="F70" s="31">
        <v>1</v>
      </c>
      <c r="G70" s="20"/>
      <c r="H70" s="32">
        <v>18254</v>
      </c>
      <c r="I70" s="33">
        <v>14603</v>
      </c>
      <c r="J70" s="34">
        <f t="shared" si="0"/>
        <v>18253.75</v>
      </c>
      <c r="K70" s="35">
        <f t="shared" si="1"/>
        <v>18254</v>
      </c>
      <c r="L70" s="16">
        <f t="shared" si="2"/>
        <v>17341.3</v>
      </c>
      <c r="M70" s="16">
        <f t="shared" si="3"/>
        <v>17342</v>
      </c>
      <c r="N70" s="36">
        <v>17342</v>
      </c>
      <c r="O70" s="37">
        <f t="shared" si="4"/>
        <v>19076.2</v>
      </c>
      <c r="P70" s="38"/>
    </row>
    <row r="71" spans="1:16" s="16" customFormat="1" ht="14.25">
      <c r="A71" s="28"/>
      <c r="B71" s="27" t="s">
        <v>336</v>
      </c>
      <c r="C71" s="28" t="s">
        <v>7</v>
      </c>
      <c r="D71" s="30" t="s">
        <v>594</v>
      </c>
      <c r="E71" s="200">
        <v>29877</v>
      </c>
      <c r="F71" s="31">
        <v>1</v>
      </c>
      <c r="G71" s="20">
        <v>10</v>
      </c>
      <c r="H71" s="32">
        <v>20717</v>
      </c>
      <c r="I71" s="33">
        <v>16573</v>
      </c>
      <c r="J71" s="34">
        <f t="shared" si="0"/>
        <v>20716.25</v>
      </c>
      <c r="K71" s="35">
        <f t="shared" si="1"/>
        <v>20717</v>
      </c>
      <c r="L71" s="16">
        <f t="shared" si="2"/>
        <v>19681.15</v>
      </c>
      <c r="M71" s="16">
        <f t="shared" si="3"/>
        <v>19682</v>
      </c>
      <c r="N71" s="36">
        <v>19682</v>
      </c>
      <c r="O71" s="37">
        <f t="shared" si="4"/>
        <v>21650.2</v>
      </c>
      <c r="P71" s="38"/>
    </row>
    <row r="72" spans="1:16" s="16" customFormat="1" ht="14.25">
      <c r="A72" s="52"/>
      <c r="B72" s="53" t="s">
        <v>282</v>
      </c>
      <c r="C72" s="52" t="s">
        <v>25</v>
      </c>
      <c r="D72" s="46" t="s">
        <v>58</v>
      </c>
      <c r="E72" s="200">
        <v>21430</v>
      </c>
      <c r="F72" s="47">
        <v>1</v>
      </c>
      <c r="G72" s="21"/>
      <c r="H72" s="32">
        <v>14859</v>
      </c>
      <c r="I72" s="33">
        <v>11887</v>
      </c>
      <c r="J72" s="34">
        <f t="shared" si="0"/>
        <v>14858.75</v>
      </c>
      <c r="K72" s="35">
        <f t="shared" si="1"/>
        <v>14859</v>
      </c>
      <c r="L72" s="16">
        <f t="shared" si="2"/>
        <v>14116.05</v>
      </c>
      <c r="M72" s="16">
        <f t="shared" si="3"/>
        <v>14117</v>
      </c>
      <c r="N72" s="36">
        <v>14117</v>
      </c>
      <c r="O72" s="37">
        <f t="shared" si="4"/>
        <v>15528.7</v>
      </c>
      <c r="P72" s="38"/>
    </row>
    <row r="73" spans="1:16" s="16" customFormat="1" ht="38.25">
      <c r="A73" s="54"/>
      <c r="B73" s="55" t="s">
        <v>497</v>
      </c>
      <c r="C73" s="54" t="s">
        <v>498</v>
      </c>
      <c r="D73" s="56" t="s">
        <v>500</v>
      </c>
      <c r="E73" s="200">
        <v>13662</v>
      </c>
      <c r="F73" s="57"/>
      <c r="G73" s="58"/>
      <c r="H73" s="32">
        <v>11407</v>
      </c>
      <c r="I73" s="33">
        <v>9125</v>
      </c>
      <c r="J73" s="34">
        <f t="shared" si="0"/>
        <v>11406.25</v>
      </c>
      <c r="K73" s="35">
        <f t="shared" si="1"/>
        <v>11407</v>
      </c>
      <c r="L73" s="16">
        <f t="shared" si="2"/>
        <v>10836.65</v>
      </c>
      <c r="M73" s="16">
        <v>9000</v>
      </c>
      <c r="N73" s="36">
        <v>9000</v>
      </c>
      <c r="O73" s="37">
        <f t="shared" si="4"/>
        <v>9900</v>
      </c>
      <c r="P73" s="38"/>
    </row>
    <row r="74" spans="1:16" s="64" customFormat="1" ht="18" customHeight="1">
      <c r="A74" s="59"/>
      <c r="B74" s="60"/>
      <c r="C74" s="60"/>
      <c r="D74" s="61" t="s">
        <v>59</v>
      </c>
      <c r="E74" s="166"/>
      <c r="F74" s="62"/>
      <c r="G74" s="63"/>
      <c r="H74" s="32">
        <v>0</v>
      </c>
      <c r="I74" s="33">
        <v>0</v>
      </c>
      <c r="J74" s="34">
        <f t="shared" si="0"/>
        <v>0</v>
      </c>
      <c r="K74" s="35">
        <f t="shared" si="1"/>
        <v>0</v>
      </c>
      <c r="L74" s="16">
        <f t="shared" si="2"/>
        <v>0</v>
      </c>
      <c r="M74" s="16">
        <f t="shared" si="3"/>
        <v>0</v>
      </c>
      <c r="N74" s="36">
        <v>0</v>
      </c>
      <c r="O74" s="37">
        <f t="shared" si="4"/>
        <v>0</v>
      </c>
      <c r="P74" s="38"/>
    </row>
    <row r="75" spans="1:16" s="6" customFormat="1" ht="18" customHeight="1">
      <c r="A75" s="19"/>
      <c r="B75" s="65"/>
      <c r="C75" s="66"/>
      <c r="D75" s="67" t="s">
        <v>264</v>
      </c>
      <c r="E75" s="166"/>
      <c r="F75" s="68"/>
      <c r="G75" s="69"/>
      <c r="H75" s="32">
        <v>0</v>
      </c>
      <c r="I75" s="33">
        <v>0</v>
      </c>
      <c r="J75" s="34">
        <f t="shared" si="0"/>
        <v>0</v>
      </c>
      <c r="K75" s="35">
        <f t="shared" si="1"/>
        <v>0</v>
      </c>
      <c r="L75" s="16">
        <f t="shared" si="2"/>
        <v>0</v>
      </c>
      <c r="M75" s="16">
        <f t="shared" si="3"/>
        <v>0</v>
      </c>
      <c r="N75" s="36">
        <v>0</v>
      </c>
      <c r="O75" s="37">
        <f t="shared" si="4"/>
        <v>0</v>
      </c>
      <c r="P75" s="38"/>
    </row>
    <row r="76" spans="2:16" s="24" customFormat="1" ht="18" customHeight="1">
      <c r="B76" s="27" t="s">
        <v>566</v>
      </c>
      <c r="C76" s="28" t="s">
        <v>7</v>
      </c>
      <c r="D76" s="30" t="s">
        <v>595</v>
      </c>
      <c r="E76" s="200">
        <v>4071</v>
      </c>
      <c r="F76" s="51">
        <v>6</v>
      </c>
      <c r="G76" s="20">
        <v>2</v>
      </c>
      <c r="H76" s="32"/>
      <c r="I76" s="33"/>
      <c r="J76" s="34"/>
      <c r="K76" s="35"/>
      <c r="L76" s="16"/>
      <c r="M76" s="16"/>
      <c r="N76" s="36">
        <v>2682</v>
      </c>
      <c r="O76" s="37">
        <f t="shared" si="4"/>
        <v>2950.2</v>
      </c>
      <c r="P76" s="38"/>
    </row>
    <row r="77" spans="1:16" s="16" customFormat="1" ht="14.25">
      <c r="A77" s="28">
        <v>1</v>
      </c>
      <c r="B77" s="27" t="s">
        <v>60</v>
      </c>
      <c r="C77" s="28" t="s">
        <v>7</v>
      </c>
      <c r="D77" s="50" t="s">
        <v>61</v>
      </c>
      <c r="E77" s="200">
        <v>4308</v>
      </c>
      <c r="F77" s="51">
        <v>6</v>
      </c>
      <c r="G77" s="20">
        <v>2</v>
      </c>
      <c r="H77" s="32">
        <v>2987</v>
      </c>
      <c r="I77" s="33">
        <v>2389</v>
      </c>
      <c r="J77" s="34">
        <f t="shared" si="0"/>
        <v>2986.25</v>
      </c>
      <c r="K77" s="35">
        <f t="shared" si="1"/>
        <v>2987</v>
      </c>
      <c r="L77" s="16">
        <f t="shared" si="2"/>
        <v>2837.65</v>
      </c>
      <c r="M77" s="16">
        <f t="shared" si="3"/>
        <v>2838</v>
      </c>
      <c r="N77" s="36">
        <v>2838</v>
      </c>
      <c r="O77" s="37">
        <f aca="true" t="shared" si="5" ref="O77:O140">N77*110/100</f>
        <v>3121.8</v>
      </c>
      <c r="P77" s="38"/>
    </row>
    <row r="78" spans="1:16" s="16" customFormat="1" ht="14.25">
      <c r="A78" s="28">
        <v>3</v>
      </c>
      <c r="B78" s="29" t="s">
        <v>62</v>
      </c>
      <c r="C78" s="28" t="s">
        <v>7</v>
      </c>
      <c r="D78" s="30" t="s">
        <v>63</v>
      </c>
      <c r="E78" s="200">
        <v>3934</v>
      </c>
      <c r="F78" s="31">
        <v>6</v>
      </c>
      <c r="G78" s="20">
        <v>2</v>
      </c>
      <c r="H78" s="32">
        <v>2728</v>
      </c>
      <c r="I78" s="33">
        <v>2182</v>
      </c>
      <c r="J78" s="34">
        <f aca="true" t="shared" si="6" ref="J78:J142">I78*125/100</f>
        <v>2727.5</v>
      </c>
      <c r="K78" s="35">
        <f aca="true" t="shared" si="7" ref="K78:K142">ROUNDUP(J78,0)</f>
        <v>2728</v>
      </c>
      <c r="L78" s="16">
        <f aca="true" t="shared" si="8" ref="L78:L142">(H78*95)/100</f>
        <v>2591.6</v>
      </c>
      <c r="M78" s="16">
        <f t="shared" si="3"/>
        <v>2592</v>
      </c>
      <c r="N78" s="36">
        <v>2592</v>
      </c>
      <c r="O78" s="37">
        <f t="shared" si="5"/>
        <v>2851.2</v>
      </c>
      <c r="P78" s="38"/>
    </row>
    <row r="79" spans="1:16" s="16" customFormat="1" ht="14.25">
      <c r="A79" s="28">
        <v>4</v>
      </c>
      <c r="B79" s="27" t="s">
        <v>337</v>
      </c>
      <c r="C79" s="28" t="s">
        <v>7</v>
      </c>
      <c r="D79" s="30" t="s">
        <v>596</v>
      </c>
      <c r="E79" s="200">
        <v>3934</v>
      </c>
      <c r="F79" s="31">
        <v>6</v>
      </c>
      <c r="G79" s="20">
        <v>2</v>
      </c>
      <c r="H79" s="32">
        <v>2728</v>
      </c>
      <c r="I79" s="33">
        <v>2182</v>
      </c>
      <c r="J79" s="34">
        <f t="shared" si="6"/>
        <v>2727.5</v>
      </c>
      <c r="K79" s="35">
        <f t="shared" si="7"/>
        <v>2728</v>
      </c>
      <c r="L79" s="16">
        <f t="shared" si="8"/>
        <v>2591.6</v>
      </c>
      <c r="M79" s="16">
        <f aca="true" t="shared" si="9" ref="M79:M143">ROUNDUP(L79,0.5)</f>
        <v>2592</v>
      </c>
      <c r="N79" s="36">
        <v>2592</v>
      </c>
      <c r="O79" s="37">
        <f t="shared" si="5"/>
        <v>2851.2</v>
      </c>
      <c r="P79" s="38"/>
    </row>
    <row r="80" spans="1:16" s="16" customFormat="1" ht="14.25">
      <c r="A80" s="28">
        <v>5</v>
      </c>
      <c r="B80" s="27" t="s">
        <v>64</v>
      </c>
      <c r="C80" s="28" t="s">
        <v>7</v>
      </c>
      <c r="D80" s="30" t="s">
        <v>65</v>
      </c>
      <c r="E80" s="200">
        <v>4308</v>
      </c>
      <c r="F80" s="31">
        <v>4</v>
      </c>
      <c r="G80" s="20">
        <v>2</v>
      </c>
      <c r="H80" s="32">
        <v>2987</v>
      </c>
      <c r="I80" s="33">
        <v>2389</v>
      </c>
      <c r="J80" s="34">
        <f t="shared" si="6"/>
        <v>2986.25</v>
      </c>
      <c r="K80" s="35">
        <f t="shared" si="7"/>
        <v>2987</v>
      </c>
      <c r="L80" s="16">
        <f t="shared" si="8"/>
        <v>2837.65</v>
      </c>
      <c r="M80" s="16">
        <f t="shared" si="9"/>
        <v>2838</v>
      </c>
      <c r="N80" s="36">
        <v>2838</v>
      </c>
      <c r="O80" s="37">
        <f t="shared" si="5"/>
        <v>3121.8</v>
      </c>
      <c r="P80" s="38"/>
    </row>
    <row r="81" spans="1:16" s="16" customFormat="1" ht="14.25">
      <c r="A81" s="28">
        <v>6</v>
      </c>
      <c r="B81" s="27" t="s">
        <v>66</v>
      </c>
      <c r="C81" s="28" t="s">
        <v>7</v>
      </c>
      <c r="D81" s="46" t="s">
        <v>328</v>
      </c>
      <c r="E81" s="200">
        <v>4224</v>
      </c>
      <c r="F81" s="47">
        <v>6</v>
      </c>
      <c r="G81" s="20">
        <v>2</v>
      </c>
      <c r="H81" s="32">
        <v>2929</v>
      </c>
      <c r="I81" s="33">
        <v>2343</v>
      </c>
      <c r="J81" s="34">
        <f t="shared" si="6"/>
        <v>2928.75</v>
      </c>
      <c r="K81" s="35">
        <f t="shared" si="7"/>
        <v>2929</v>
      </c>
      <c r="L81" s="16">
        <f t="shared" si="8"/>
        <v>2782.55</v>
      </c>
      <c r="M81" s="16">
        <f t="shared" si="9"/>
        <v>2783</v>
      </c>
      <c r="N81" s="36">
        <v>2783</v>
      </c>
      <c r="O81" s="37">
        <f t="shared" si="5"/>
        <v>3061.3</v>
      </c>
      <c r="P81" s="38"/>
    </row>
    <row r="82" spans="1:16" s="16" customFormat="1" ht="14.25">
      <c r="A82" s="28">
        <v>7</v>
      </c>
      <c r="B82" s="27" t="s">
        <v>382</v>
      </c>
      <c r="C82" s="70" t="s">
        <v>5</v>
      </c>
      <c r="D82" s="46" t="s">
        <v>406</v>
      </c>
      <c r="E82" s="200">
        <v>5888</v>
      </c>
      <c r="F82" s="47">
        <v>1</v>
      </c>
      <c r="G82" s="20">
        <v>2</v>
      </c>
      <c r="H82" s="32">
        <v>4083</v>
      </c>
      <c r="I82" s="33">
        <v>3266</v>
      </c>
      <c r="J82" s="34">
        <f t="shared" si="6"/>
        <v>4082.5</v>
      </c>
      <c r="K82" s="35">
        <f t="shared" si="7"/>
        <v>4083</v>
      </c>
      <c r="L82" s="16">
        <f t="shared" si="8"/>
        <v>3878.85</v>
      </c>
      <c r="M82" s="16">
        <f t="shared" si="9"/>
        <v>3879</v>
      </c>
      <c r="N82" s="36">
        <v>3879</v>
      </c>
      <c r="O82" s="37">
        <f t="shared" si="5"/>
        <v>4266.9</v>
      </c>
      <c r="P82" s="38"/>
    </row>
    <row r="83" spans="1:16" s="16" customFormat="1" ht="12.75">
      <c r="A83" s="28"/>
      <c r="B83" s="27"/>
      <c r="C83" s="28"/>
      <c r="D83" s="30"/>
      <c r="E83" s="166"/>
      <c r="F83" s="71"/>
      <c r="G83" s="20"/>
      <c r="H83" s="32">
        <v>0</v>
      </c>
      <c r="I83" s="33">
        <v>0</v>
      </c>
      <c r="J83" s="34">
        <f t="shared" si="6"/>
        <v>0</v>
      </c>
      <c r="K83" s="35">
        <f t="shared" si="7"/>
        <v>0</v>
      </c>
      <c r="L83" s="16">
        <f t="shared" si="8"/>
        <v>0</v>
      </c>
      <c r="M83" s="16">
        <f t="shared" si="9"/>
        <v>0</v>
      </c>
      <c r="N83" s="36">
        <v>0</v>
      </c>
      <c r="O83" s="37">
        <f t="shared" si="5"/>
        <v>0</v>
      </c>
      <c r="P83" s="38"/>
    </row>
    <row r="84" spans="1:16" s="6" customFormat="1" ht="18" customHeight="1">
      <c r="A84" s="19"/>
      <c r="B84" s="40"/>
      <c r="C84" s="41"/>
      <c r="D84" s="39" t="s">
        <v>268</v>
      </c>
      <c r="E84" s="166"/>
      <c r="F84" s="43"/>
      <c r="G84" s="44"/>
      <c r="H84" s="32">
        <v>0</v>
      </c>
      <c r="I84" s="33">
        <v>0</v>
      </c>
      <c r="J84" s="34">
        <f t="shared" si="6"/>
        <v>0</v>
      </c>
      <c r="K84" s="35">
        <f t="shared" si="7"/>
        <v>0</v>
      </c>
      <c r="L84" s="16">
        <f t="shared" si="8"/>
        <v>0</v>
      </c>
      <c r="M84" s="16">
        <f t="shared" si="9"/>
        <v>0</v>
      </c>
      <c r="N84" s="36">
        <v>0</v>
      </c>
      <c r="O84" s="37">
        <f t="shared" si="5"/>
        <v>0</v>
      </c>
      <c r="P84" s="38"/>
    </row>
    <row r="85" spans="1:16" s="16" customFormat="1" ht="14.25">
      <c r="A85" s="28">
        <v>8</v>
      </c>
      <c r="B85" s="27" t="s">
        <v>67</v>
      </c>
      <c r="C85" s="28" t="s">
        <v>7</v>
      </c>
      <c r="D85" s="72" t="s">
        <v>68</v>
      </c>
      <c r="E85" s="200">
        <v>4100</v>
      </c>
      <c r="F85" s="73">
        <v>5</v>
      </c>
      <c r="G85" s="20">
        <v>2</v>
      </c>
      <c r="H85" s="32">
        <v>2843</v>
      </c>
      <c r="I85" s="33">
        <v>2274</v>
      </c>
      <c r="J85" s="34">
        <f t="shared" si="6"/>
        <v>2842.5</v>
      </c>
      <c r="K85" s="35">
        <f t="shared" si="7"/>
        <v>2843</v>
      </c>
      <c r="L85" s="16">
        <f t="shared" si="8"/>
        <v>2700.85</v>
      </c>
      <c r="M85" s="16">
        <f t="shared" si="9"/>
        <v>2701</v>
      </c>
      <c r="N85" s="36">
        <v>2701</v>
      </c>
      <c r="O85" s="37">
        <f t="shared" si="5"/>
        <v>2971.1</v>
      </c>
      <c r="P85" s="38"/>
    </row>
    <row r="86" spans="1:16" s="6" customFormat="1" ht="18" customHeight="1">
      <c r="A86" s="19"/>
      <c r="B86" s="40"/>
      <c r="C86" s="41"/>
      <c r="D86" s="39" t="s">
        <v>265</v>
      </c>
      <c r="E86" s="166"/>
      <c r="F86" s="43"/>
      <c r="G86" s="44"/>
      <c r="H86" s="32">
        <v>0</v>
      </c>
      <c r="I86" s="33">
        <v>0</v>
      </c>
      <c r="J86" s="34">
        <f t="shared" si="6"/>
        <v>0</v>
      </c>
      <c r="K86" s="35">
        <f t="shared" si="7"/>
        <v>0</v>
      </c>
      <c r="L86" s="16">
        <f t="shared" si="8"/>
        <v>0</v>
      </c>
      <c r="M86" s="16">
        <f t="shared" si="9"/>
        <v>0</v>
      </c>
      <c r="N86" s="36">
        <v>0</v>
      </c>
      <c r="O86" s="37">
        <f t="shared" si="5"/>
        <v>0</v>
      </c>
      <c r="P86" s="38"/>
    </row>
    <row r="87" spans="1:16" s="16" customFormat="1" ht="14.25">
      <c r="A87" s="28">
        <v>9</v>
      </c>
      <c r="B87" s="27" t="s">
        <v>69</v>
      </c>
      <c r="C87" s="28" t="s">
        <v>7</v>
      </c>
      <c r="D87" s="50" t="s">
        <v>329</v>
      </c>
      <c r="E87" s="200">
        <v>4100</v>
      </c>
      <c r="F87" s="51">
        <v>6</v>
      </c>
      <c r="G87" s="20">
        <v>2</v>
      </c>
      <c r="H87" s="32">
        <v>2843</v>
      </c>
      <c r="I87" s="33">
        <v>2274</v>
      </c>
      <c r="J87" s="34">
        <f t="shared" si="6"/>
        <v>2842.5</v>
      </c>
      <c r="K87" s="35">
        <f t="shared" si="7"/>
        <v>2843</v>
      </c>
      <c r="L87" s="16">
        <f t="shared" si="8"/>
        <v>2700.85</v>
      </c>
      <c r="M87" s="16">
        <f t="shared" si="9"/>
        <v>2701</v>
      </c>
      <c r="N87" s="36">
        <v>2701</v>
      </c>
      <c r="O87" s="37">
        <f t="shared" si="5"/>
        <v>2971.1</v>
      </c>
      <c r="P87" s="38"/>
    </row>
    <row r="88" spans="1:16" s="16" customFormat="1" ht="14.25">
      <c r="A88" s="28">
        <v>10</v>
      </c>
      <c r="B88" s="27" t="s">
        <v>70</v>
      </c>
      <c r="C88" s="28" t="s">
        <v>7</v>
      </c>
      <c r="D88" s="30" t="s">
        <v>330</v>
      </c>
      <c r="E88" s="200">
        <v>4100</v>
      </c>
      <c r="F88" s="31">
        <v>6</v>
      </c>
      <c r="G88" s="20">
        <v>2</v>
      </c>
      <c r="H88" s="32">
        <v>2843</v>
      </c>
      <c r="I88" s="33">
        <v>2274</v>
      </c>
      <c r="J88" s="34">
        <f t="shared" si="6"/>
        <v>2842.5</v>
      </c>
      <c r="K88" s="35">
        <f t="shared" si="7"/>
        <v>2843</v>
      </c>
      <c r="L88" s="16">
        <f t="shared" si="8"/>
        <v>2700.85</v>
      </c>
      <c r="M88" s="16">
        <f t="shared" si="9"/>
        <v>2701</v>
      </c>
      <c r="N88" s="36">
        <v>2701</v>
      </c>
      <c r="O88" s="37">
        <f t="shared" si="5"/>
        <v>2971.1</v>
      </c>
      <c r="P88" s="38"/>
    </row>
    <row r="89" spans="1:16" s="16" customFormat="1" ht="14.25">
      <c r="A89" s="28">
        <v>11</v>
      </c>
      <c r="B89" s="27" t="s">
        <v>71</v>
      </c>
      <c r="C89" s="28" t="s">
        <v>7</v>
      </c>
      <c r="D89" s="30" t="s">
        <v>72</v>
      </c>
      <c r="E89" s="200">
        <v>4100</v>
      </c>
      <c r="F89" s="31">
        <v>6</v>
      </c>
      <c r="G89" s="20">
        <v>2</v>
      </c>
      <c r="H89" s="32">
        <v>2843</v>
      </c>
      <c r="I89" s="33">
        <v>2274</v>
      </c>
      <c r="J89" s="34">
        <f t="shared" si="6"/>
        <v>2842.5</v>
      </c>
      <c r="K89" s="35">
        <f t="shared" si="7"/>
        <v>2843</v>
      </c>
      <c r="L89" s="16">
        <f t="shared" si="8"/>
        <v>2700.85</v>
      </c>
      <c r="M89" s="16">
        <f t="shared" si="9"/>
        <v>2701</v>
      </c>
      <c r="N89" s="36">
        <v>2701</v>
      </c>
      <c r="O89" s="37">
        <f t="shared" si="5"/>
        <v>2971.1</v>
      </c>
      <c r="P89" s="38"/>
    </row>
    <row r="90" spans="1:16" s="16" customFormat="1" ht="14.25">
      <c r="A90" s="28">
        <v>12</v>
      </c>
      <c r="B90" s="27" t="s">
        <v>597</v>
      </c>
      <c r="C90" s="28" t="s">
        <v>7</v>
      </c>
      <c r="D90" s="30" t="s">
        <v>73</v>
      </c>
      <c r="E90" s="200">
        <v>4100</v>
      </c>
      <c r="F90" s="31">
        <v>6</v>
      </c>
      <c r="G90" s="20">
        <v>2</v>
      </c>
      <c r="H90" s="32">
        <v>2843</v>
      </c>
      <c r="I90" s="33">
        <v>2274</v>
      </c>
      <c r="J90" s="34">
        <f t="shared" si="6"/>
        <v>2842.5</v>
      </c>
      <c r="K90" s="35">
        <f t="shared" si="7"/>
        <v>2843</v>
      </c>
      <c r="L90" s="16">
        <f t="shared" si="8"/>
        <v>2700.85</v>
      </c>
      <c r="M90" s="16">
        <f t="shared" si="9"/>
        <v>2701</v>
      </c>
      <c r="N90" s="36">
        <v>2701</v>
      </c>
      <c r="O90" s="37">
        <f t="shared" si="5"/>
        <v>2971.1</v>
      </c>
      <c r="P90" s="38"/>
    </row>
    <row r="91" spans="1:16" s="16" customFormat="1" ht="14.25">
      <c r="A91" s="28">
        <v>13</v>
      </c>
      <c r="B91" s="27" t="s">
        <v>598</v>
      </c>
      <c r="C91" s="28" t="s">
        <v>7</v>
      </c>
      <c r="D91" s="30" t="s">
        <v>74</v>
      </c>
      <c r="E91" s="200">
        <v>4100</v>
      </c>
      <c r="F91" s="31">
        <v>12</v>
      </c>
      <c r="G91" s="20">
        <v>2</v>
      </c>
      <c r="H91" s="32">
        <v>2843</v>
      </c>
      <c r="I91" s="33">
        <v>2274</v>
      </c>
      <c r="J91" s="34">
        <f t="shared" si="6"/>
        <v>2842.5</v>
      </c>
      <c r="K91" s="35">
        <f t="shared" si="7"/>
        <v>2843</v>
      </c>
      <c r="L91" s="16">
        <f t="shared" si="8"/>
        <v>2700.85</v>
      </c>
      <c r="M91" s="16">
        <f t="shared" si="9"/>
        <v>2701</v>
      </c>
      <c r="N91" s="36">
        <v>2701</v>
      </c>
      <c r="O91" s="37">
        <f t="shared" si="5"/>
        <v>2971.1</v>
      </c>
      <c r="P91" s="38"/>
    </row>
    <row r="92" spans="1:16" s="16" customFormat="1" ht="14.25">
      <c r="A92" s="28">
        <v>14</v>
      </c>
      <c r="B92" s="27" t="s">
        <v>75</v>
      </c>
      <c r="C92" s="28" t="s">
        <v>7</v>
      </c>
      <c r="D92" s="30" t="s">
        <v>76</v>
      </c>
      <c r="E92" s="200">
        <v>4224</v>
      </c>
      <c r="F92" s="31">
        <v>5</v>
      </c>
      <c r="G92" s="20">
        <v>2</v>
      </c>
      <c r="H92" s="32">
        <v>2929</v>
      </c>
      <c r="I92" s="33">
        <v>2343</v>
      </c>
      <c r="J92" s="34">
        <f t="shared" si="6"/>
        <v>2928.75</v>
      </c>
      <c r="K92" s="35">
        <f t="shared" si="7"/>
        <v>2929</v>
      </c>
      <c r="L92" s="16">
        <f t="shared" si="8"/>
        <v>2782.55</v>
      </c>
      <c r="M92" s="16">
        <f t="shared" si="9"/>
        <v>2783</v>
      </c>
      <c r="N92" s="36">
        <v>2783</v>
      </c>
      <c r="O92" s="37">
        <f t="shared" si="5"/>
        <v>3061.3</v>
      </c>
      <c r="P92" s="38"/>
    </row>
    <row r="93" spans="1:16" s="16" customFormat="1" ht="14.25">
      <c r="A93" s="28">
        <v>15</v>
      </c>
      <c r="B93" s="27" t="s">
        <v>77</v>
      </c>
      <c r="C93" s="28" t="s">
        <v>7</v>
      </c>
      <c r="D93" s="30" t="s">
        <v>76</v>
      </c>
      <c r="E93" s="200">
        <v>4224</v>
      </c>
      <c r="F93" s="31">
        <v>5</v>
      </c>
      <c r="G93" s="20">
        <v>2</v>
      </c>
      <c r="H93" s="32">
        <v>2929</v>
      </c>
      <c r="I93" s="33">
        <v>2343</v>
      </c>
      <c r="J93" s="34">
        <f t="shared" si="6"/>
        <v>2928.75</v>
      </c>
      <c r="K93" s="35">
        <f t="shared" si="7"/>
        <v>2929</v>
      </c>
      <c r="L93" s="16">
        <f t="shared" si="8"/>
        <v>2782.55</v>
      </c>
      <c r="M93" s="16">
        <f t="shared" si="9"/>
        <v>2783</v>
      </c>
      <c r="N93" s="36">
        <v>2783</v>
      </c>
      <c r="O93" s="37">
        <f t="shared" si="5"/>
        <v>3061.3</v>
      </c>
      <c r="P93" s="38"/>
    </row>
    <row r="94" spans="1:16" s="16" customFormat="1" ht="14.25">
      <c r="A94" s="52">
        <v>16</v>
      </c>
      <c r="B94" s="53" t="s">
        <v>376</v>
      </c>
      <c r="C94" s="52" t="s">
        <v>7</v>
      </c>
      <c r="D94" s="46" t="s">
        <v>338</v>
      </c>
      <c r="E94" s="200">
        <v>4224</v>
      </c>
      <c r="F94" s="47">
        <v>5</v>
      </c>
      <c r="G94" s="21">
        <v>2</v>
      </c>
      <c r="H94" s="32">
        <v>2929</v>
      </c>
      <c r="I94" s="33">
        <v>2343</v>
      </c>
      <c r="J94" s="34">
        <f t="shared" si="6"/>
        <v>2928.75</v>
      </c>
      <c r="K94" s="35">
        <f t="shared" si="7"/>
        <v>2929</v>
      </c>
      <c r="L94" s="16">
        <f t="shared" si="8"/>
        <v>2782.55</v>
      </c>
      <c r="M94" s="16">
        <f t="shared" si="9"/>
        <v>2783</v>
      </c>
      <c r="N94" s="36">
        <v>2783</v>
      </c>
      <c r="O94" s="37">
        <f t="shared" si="5"/>
        <v>3061.3</v>
      </c>
      <c r="P94" s="38"/>
    </row>
    <row r="95" spans="1:16" s="16" customFormat="1" ht="14.25">
      <c r="A95" s="27">
        <v>17</v>
      </c>
      <c r="B95" s="27" t="s">
        <v>501</v>
      </c>
      <c r="C95" s="28" t="s">
        <v>499</v>
      </c>
      <c r="D95" s="30" t="s">
        <v>502</v>
      </c>
      <c r="E95" s="200">
        <v>6072</v>
      </c>
      <c r="F95" s="208"/>
      <c r="G95" s="27"/>
      <c r="H95" s="32">
        <v>4635</v>
      </c>
      <c r="I95" s="33">
        <v>3708</v>
      </c>
      <c r="J95" s="34">
        <f t="shared" si="6"/>
        <v>4635</v>
      </c>
      <c r="K95" s="35">
        <f t="shared" si="7"/>
        <v>4635</v>
      </c>
      <c r="L95" s="16">
        <f t="shared" si="8"/>
        <v>4403.25</v>
      </c>
      <c r="M95" s="16">
        <v>4000</v>
      </c>
      <c r="N95" s="36">
        <v>4000</v>
      </c>
      <c r="O95" s="37">
        <f t="shared" si="5"/>
        <v>4400</v>
      </c>
      <c r="P95" s="38"/>
    </row>
    <row r="96" spans="1:16" s="3" customFormat="1" ht="18" customHeight="1">
      <c r="A96" s="74"/>
      <c r="B96" s="75"/>
      <c r="C96" s="76"/>
      <c r="D96" s="77" t="s">
        <v>343</v>
      </c>
      <c r="E96" s="166"/>
      <c r="F96" s="78"/>
      <c r="G96" s="78"/>
      <c r="H96" s="32">
        <v>0</v>
      </c>
      <c r="I96" s="33">
        <v>0</v>
      </c>
      <c r="J96" s="34">
        <f t="shared" si="6"/>
        <v>0</v>
      </c>
      <c r="K96" s="35">
        <f t="shared" si="7"/>
        <v>0</v>
      </c>
      <c r="L96" s="16">
        <f t="shared" si="8"/>
        <v>0</v>
      </c>
      <c r="M96" s="16">
        <f t="shared" si="9"/>
        <v>0</v>
      </c>
      <c r="N96" s="36">
        <v>0</v>
      </c>
      <c r="O96" s="37">
        <f t="shared" si="5"/>
        <v>0</v>
      </c>
      <c r="P96" s="38"/>
    </row>
    <row r="97" spans="1:16" s="16" customFormat="1" ht="25.5">
      <c r="A97" s="79">
        <v>18</v>
      </c>
      <c r="B97" s="80" t="s">
        <v>377</v>
      </c>
      <c r="C97" s="70"/>
      <c r="D97" s="30" t="s">
        <v>472</v>
      </c>
      <c r="E97" s="200">
        <v>12252</v>
      </c>
      <c r="F97" s="71"/>
      <c r="G97" s="20"/>
      <c r="H97" s="32">
        <v>8495</v>
      </c>
      <c r="I97" s="33">
        <v>6796</v>
      </c>
      <c r="J97" s="34">
        <f t="shared" si="6"/>
        <v>8495</v>
      </c>
      <c r="K97" s="35">
        <f t="shared" si="7"/>
        <v>8495</v>
      </c>
      <c r="L97" s="16">
        <f t="shared" si="8"/>
        <v>8070.25</v>
      </c>
      <c r="M97" s="16">
        <f t="shared" si="9"/>
        <v>8071</v>
      </c>
      <c r="N97" s="36">
        <v>8071</v>
      </c>
      <c r="O97" s="37">
        <f t="shared" si="5"/>
        <v>8878.1</v>
      </c>
      <c r="P97" s="38"/>
    </row>
    <row r="98" spans="1:16" s="16" customFormat="1" ht="25.5">
      <c r="A98" s="79">
        <v>19</v>
      </c>
      <c r="B98" s="80" t="s">
        <v>599</v>
      </c>
      <c r="C98" s="70"/>
      <c r="D98" s="30" t="s">
        <v>359</v>
      </c>
      <c r="E98" s="200">
        <v>12252</v>
      </c>
      <c r="F98" s="71"/>
      <c r="G98" s="20"/>
      <c r="H98" s="32">
        <v>8495</v>
      </c>
      <c r="I98" s="33">
        <v>6796</v>
      </c>
      <c r="J98" s="34">
        <f t="shared" si="6"/>
        <v>8495</v>
      </c>
      <c r="K98" s="35">
        <f t="shared" si="7"/>
        <v>8495</v>
      </c>
      <c r="L98" s="16">
        <f t="shared" si="8"/>
        <v>8070.25</v>
      </c>
      <c r="M98" s="16">
        <f t="shared" si="9"/>
        <v>8071</v>
      </c>
      <c r="N98" s="36">
        <v>8071</v>
      </c>
      <c r="O98" s="37">
        <f t="shared" si="5"/>
        <v>8878.1</v>
      </c>
      <c r="P98" s="38"/>
    </row>
    <row r="99" spans="1:16" s="6" customFormat="1" ht="18" customHeight="1">
      <c r="A99" s="19"/>
      <c r="B99" s="81"/>
      <c r="C99" s="82"/>
      <c r="D99" s="83" t="s">
        <v>266</v>
      </c>
      <c r="E99" s="166"/>
      <c r="F99" s="43"/>
      <c r="G99" s="84"/>
      <c r="H99" s="32">
        <v>0</v>
      </c>
      <c r="I99" s="33">
        <v>0</v>
      </c>
      <c r="J99" s="34">
        <f t="shared" si="6"/>
        <v>0</v>
      </c>
      <c r="K99" s="35">
        <f t="shared" si="7"/>
        <v>0</v>
      </c>
      <c r="L99" s="16">
        <f t="shared" si="8"/>
        <v>0</v>
      </c>
      <c r="M99" s="16">
        <f t="shared" si="9"/>
        <v>0</v>
      </c>
      <c r="N99" s="36">
        <v>0</v>
      </c>
      <c r="O99" s="37">
        <f t="shared" si="5"/>
        <v>0</v>
      </c>
      <c r="P99" s="38"/>
    </row>
    <row r="100" spans="1:16" s="16" customFormat="1" ht="14.25">
      <c r="A100" s="28">
        <v>19</v>
      </c>
      <c r="B100" s="29" t="s">
        <v>78</v>
      </c>
      <c r="C100" s="28" t="s">
        <v>7</v>
      </c>
      <c r="D100" s="50" t="s">
        <v>79</v>
      </c>
      <c r="E100" s="200">
        <v>5960</v>
      </c>
      <c r="F100" s="85">
        <v>2</v>
      </c>
      <c r="G100" s="20">
        <v>2</v>
      </c>
      <c r="H100" s="32">
        <v>4132</v>
      </c>
      <c r="I100" s="33">
        <v>3305</v>
      </c>
      <c r="J100" s="34">
        <f t="shared" si="6"/>
        <v>4131.25</v>
      </c>
      <c r="K100" s="35">
        <f t="shared" si="7"/>
        <v>4132</v>
      </c>
      <c r="L100" s="16">
        <f t="shared" si="8"/>
        <v>3925.4</v>
      </c>
      <c r="M100" s="16">
        <f t="shared" si="9"/>
        <v>3926</v>
      </c>
      <c r="N100" s="36">
        <v>3926</v>
      </c>
      <c r="O100" s="37">
        <f t="shared" si="5"/>
        <v>4318.6</v>
      </c>
      <c r="P100" s="38"/>
    </row>
    <row r="101" spans="1:16" s="16" customFormat="1" ht="25.5">
      <c r="A101" s="28">
        <v>20</v>
      </c>
      <c r="B101" s="27" t="s">
        <v>80</v>
      </c>
      <c r="C101" s="28" t="s">
        <v>81</v>
      </c>
      <c r="D101" s="30" t="s">
        <v>82</v>
      </c>
      <c r="E101" s="200">
        <v>5960</v>
      </c>
      <c r="F101" s="71">
        <v>2</v>
      </c>
      <c r="G101" s="20">
        <v>2</v>
      </c>
      <c r="H101" s="32">
        <v>4132</v>
      </c>
      <c r="I101" s="33">
        <v>3305</v>
      </c>
      <c r="J101" s="34">
        <f t="shared" si="6"/>
        <v>4131.25</v>
      </c>
      <c r="K101" s="35">
        <f t="shared" si="7"/>
        <v>4132</v>
      </c>
      <c r="L101" s="16">
        <f t="shared" si="8"/>
        <v>3925.4</v>
      </c>
      <c r="M101" s="16">
        <f t="shared" si="9"/>
        <v>3926</v>
      </c>
      <c r="N101" s="36">
        <v>3926</v>
      </c>
      <c r="O101" s="37">
        <f t="shared" si="5"/>
        <v>4318.6</v>
      </c>
      <c r="P101" s="38"/>
    </row>
    <row r="102" spans="1:16" s="16" customFormat="1" ht="14.25">
      <c r="A102" s="28">
        <v>21</v>
      </c>
      <c r="B102" s="27" t="s">
        <v>495</v>
      </c>
      <c r="C102" s="28" t="s">
        <v>5</v>
      </c>
      <c r="D102" s="30" t="s">
        <v>496</v>
      </c>
      <c r="E102" s="200">
        <v>5313</v>
      </c>
      <c r="F102" s="71"/>
      <c r="G102" s="20"/>
      <c r="H102" s="32">
        <v>3894</v>
      </c>
      <c r="I102" s="33">
        <v>3115</v>
      </c>
      <c r="J102" s="34">
        <f t="shared" si="6"/>
        <v>3893.75</v>
      </c>
      <c r="K102" s="35">
        <f t="shared" si="7"/>
        <v>3894</v>
      </c>
      <c r="L102" s="16">
        <f t="shared" si="8"/>
        <v>3699.3</v>
      </c>
      <c r="M102" s="16">
        <v>3500</v>
      </c>
      <c r="N102" s="36">
        <v>3500</v>
      </c>
      <c r="O102" s="37">
        <f t="shared" si="5"/>
        <v>3850</v>
      </c>
      <c r="P102" s="38"/>
    </row>
    <row r="103" spans="1:16" s="16" customFormat="1" ht="14.25">
      <c r="A103" s="28">
        <v>22</v>
      </c>
      <c r="B103" s="27" t="s">
        <v>83</v>
      </c>
      <c r="C103" s="28"/>
      <c r="D103" s="30" t="s">
        <v>84</v>
      </c>
      <c r="E103" s="200">
        <v>481</v>
      </c>
      <c r="F103" s="71">
        <v>100</v>
      </c>
      <c r="G103" s="20">
        <v>0</v>
      </c>
      <c r="H103" s="32">
        <v>332</v>
      </c>
      <c r="I103" s="33">
        <v>265</v>
      </c>
      <c r="J103" s="34">
        <f t="shared" si="6"/>
        <v>331.25</v>
      </c>
      <c r="K103" s="35">
        <f t="shared" si="7"/>
        <v>332</v>
      </c>
      <c r="L103" s="16">
        <f t="shared" si="8"/>
        <v>315.4</v>
      </c>
      <c r="M103" s="16">
        <f t="shared" si="9"/>
        <v>316</v>
      </c>
      <c r="N103" s="36">
        <v>316</v>
      </c>
      <c r="O103" s="37">
        <f t="shared" si="5"/>
        <v>347.6</v>
      </c>
      <c r="P103" s="38"/>
    </row>
    <row r="104" spans="1:16" s="16" customFormat="1" ht="18" customHeight="1">
      <c r="A104" s="83"/>
      <c r="B104" s="81"/>
      <c r="C104" s="82"/>
      <c r="D104" s="86"/>
      <c r="E104" s="166"/>
      <c r="F104" s="87"/>
      <c r="G104" s="88"/>
      <c r="H104" s="32">
        <v>0</v>
      </c>
      <c r="I104" s="33">
        <v>0</v>
      </c>
      <c r="J104" s="34">
        <f t="shared" si="6"/>
        <v>0</v>
      </c>
      <c r="K104" s="35">
        <f t="shared" si="7"/>
        <v>0</v>
      </c>
      <c r="L104" s="16">
        <f t="shared" si="8"/>
        <v>0</v>
      </c>
      <c r="M104" s="16">
        <f t="shared" si="9"/>
        <v>0</v>
      </c>
      <c r="N104" s="36">
        <v>0</v>
      </c>
      <c r="O104" s="37">
        <f t="shared" si="5"/>
        <v>0</v>
      </c>
      <c r="P104" s="38"/>
    </row>
    <row r="105" spans="1:16" s="16" customFormat="1" ht="14.25">
      <c r="A105" s="28">
        <v>23</v>
      </c>
      <c r="B105" s="27" t="s">
        <v>474</v>
      </c>
      <c r="C105" s="70" t="s">
        <v>5</v>
      </c>
      <c r="D105" s="30" t="s">
        <v>476</v>
      </c>
      <c r="E105" s="200">
        <v>5681</v>
      </c>
      <c r="F105" s="71"/>
      <c r="G105" s="20"/>
      <c r="H105" s="32">
        <v>3940</v>
      </c>
      <c r="I105" s="33">
        <v>3152</v>
      </c>
      <c r="J105" s="34">
        <f t="shared" si="6"/>
        <v>3940</v>
      </c>
      <c r="K105" s="35">
        <f t="shared" si="7"/>
        <v>3940</v>
      </c>
      <c r="L105" s="16">
        <f t="shared" si="8"/>
        <v>3743</v>
      </c>
      <c r="M105" s="16">
        <f t="shared" si="9"/>
        <v>3743</v>
      </c>
      <c r="N105" s="36">
        <v>3743</v>
      </c>
      <c r="O105" s="37">
        <f t="shared" si="5"/>
        <v>4117.3</v>
      </c>
      <c r="P105" s="38"/>
    </row>
    <row r="106" spans="1:16" s="16" customFormat="1" ht="25.5">
      <c r="A106" s="28">
        <v>24</v>
      </c>
      <c r="B106" s="27" t="s">
        <v>477</v>
      </c>
      <c r="C106" s="70" t="s">
        <v>5</v>
      </c>
      <c r="D106" s="30" t="s">
        <v>503</v>
      </c>
      <c r="E106" s="200">
        <v>5888</v>
      </c>
      <c r="F106" s="71"/>
      <c r="G106" s="20"/>
      <c r="H106" s="32">
        <v>4083</v>
      </c>
      <c r="I106" s="33">
        <v>3266</v>
      </c>
      <c r="J106" s="34">
        <f t="shared" si="6"/>
        <v>4082.5</v>
      </c>
      <c r="K106" s="35">
        <f t="shared" si="7"/>
        <v>4083</v>
      </c>
      <c r="L106" s="16">
        <f t="shared" si="8"/>
        <v>3878.85</v>
      </c>
      <c r="M106" s="16">
        <f t="shared" si="9"/>
        <v>3879</v>
      </c>
      <c r="N106" s="36">
        <v>3879</v>
      </c>
      <c r="O106" s="37">
        <f t="shared" si="5"/>
        <v>4266.9</v>
      </c>
      <c r="P106" s="38"/>
    </row>
    <row r="107" spans="2:16" s="89" customFormat="1" ht="105">
      <c r="B107" s="90"/>
      <c r="C107" s="90"/>
      <c r="D107" s="91" t="s">
        <v>600</v>
      </c>
      <c r="E107" s="166"/>
      <c r="F107" s="90"/>
      <c r="G107" s="92"/>
      <c r="H107" s="32">
        <v>0</v>
      </c>
      <c r="I107" s="33">
        <v>0</v>
      </c>
      <c r="J107" s="34">
        <f t="shared" si="6"/>
        <v>0</v>
      </c>
      <c r="K107" s="35">
        <f t="shared" si="7"/>
        <v>0</v>
      </c>
      <c r="L107" s="16">
        <f t="shared" si="8"/>
        <v>0</v>
      </c>
      <c r="M107" s="16">
        <f t="shared" si="9"/>
        <v>0</v>
      </c>
      <c r="N107" s="36">
        <v>0</v>
      </c>
      <c r="O107" s="37">
        <f t="shared" si="5"/>
        <v>0</v>
      </c>
      <c r="P107" s="38"/>
    </row>
    <row r="108" spans="1:16" s="3" customFormat="1" ht="18" customHeight="1">
      <c r="A108" s="74"/>
      <c r="B108" s="93"/>
      <c r="C108" s="93"/>
      <c r="D108" s="94" t="s">
        <v>85</v>
      </c>
      <c r="E108" s="166"/>
      <c r="F108" s="93"/>
      <c r="G108" s="95"/>
      <c r="H108" s="32">
        <v>0</v>
      </c>
      <c r="I108" s="33">
        <v>0</v>
      </c>
      <c r="J108" s="34">
        <f t="shared" si="6"/>
        <v>0</v>
      </c>
      <c r="K108" s="35">
        <f t="shared" si="7"/>
        <v>0</v>
      </c>
      <c r="L108" s="16">
        <f t="shared" si="8"/>
        <v>0</v>
      </c>
      <c r="M108" s="16">
        <f t="shared" si="9"/>
        <v>0</v>
      </c>
      <c r="N108" s="36">
        <v>0</v>
      </c>
      <c r="O108" s="37">
        <f t="shared" si="5"/>
        <v>0</v>
      </c>
      <c r="P108" s="38"/>
    </row>
    <row r="109" spans="1:16" s="16" customFormat="1" ht="14.25">
      <c r="A109" s="28">
        <v>1</v>
      </c>
      <c r="B109" s="27" t="s">
        <v>86</v>
      </c>
      <c r="C109" s="28" t="s">
        <v>25</v>
      </c>
      <c r="D109" s="30" t="s">
        <v>87</v>
      </c>
      <c r="E109" s="200">
        <v>32707</v>
      </c>
      <c r="F109" s="71">
        <v>1</v>
      </c>
      <c r="G109" s="20">
        <v>25</v>
      </c>
      <c r="H109" s="32">
        <v>22679</v>
      </c>
      <c r="I109" s="33">
        <v>18143</v>
      </c>
      <c r="J109" s="34">
        <f t="shared" si="6"/>
        <v>22678.75</v>
      </c>
      <c r="K109" s="35">
        <f t="shared" si="7"/>
        <v>22679</v>
      </c>
      <c r="L109" s="16">
        <f t="shared" si="8"/>
        <v>21545.05</v>
      </c>
      <c r="M109" s="16">
        <f t="shared" si="9"/>
        <v>21546</v>
      </c>
      <c r="N109" s="36">
        <v>21546</v>
      </c>
      <c r="O109" s="37">
        <f t="shared" si="5"/>
        <v>23700.6</v>
      </c>
      <c r="P109" s="38"/>
    </row>
    <row r="110" spans="1:16" s="16" customFormat="1" ht="14.25">
      <c r="A110" s="28">
        <v>2</v>
      </c>
      <c r="B110" s="27" t="s">
        <v>88</v>
      </c>
      <c r="C110" s="28" t="s">
        <v>25</v>
      </c>
      <c r="D110" s="30" t="s">
        <v>89</v>
      </c>
      <c r="E110" s="200">
        <v>33007</v>
      </c>
      <c r="F110" s="71">
        <v>1</v>
      </c>
      <c r="G110" s="20">
        <v>20</v>
      </c>
      <c r="H110" s="32">
        <v>22888</v>
      </c>
      <c r="I110" s="33">
        <v>18310</v>
      </c>
      <c r="J110" s="34">
        <f t="shared" si="6"/>
        <v>22887.5</v>
      </c>
      <c r="K110" s="35">
        <f t="shared" si="7"/>
        <v>22888</v>
      </c>
      <c r="L110" s="16">
        <f t="shared" si="8"/>
        <v>21743.6</v>
      </c>
      <c r="M110" s="16">
        <f t="shared" si="9"/>
        <v>21744</v>
      </c>
      <c r="N110" s="36">
        <v>21744</v>
      </c>
      <c r="O110" s="37">
        <f t="shared" si="5"/>
        <v>23918.4</v>
      </c>
      <c r="P110" s="38"/>
    </row>
    <row r="111" spans="1:16" s="16" customFormat="1" ht="14.25">
      <c r="A111" s="28">
        <v>3</v>
      </c>
      <c r="B111" s="27" t="s">
        <v>90</v>
      </c>
      <c r="C111" s="28" t="s">
        <v>7</v>
      </c>
      <c r="D111" s="30" t="s">
        <v>576</v>
      </c>
      <c r="E111" s="200">
        <v>26336</v>
      </c>
      <c r="F111" s="71">
        <v>1</v>
      </c>
      <c r="G111" s="20">
        <v>14</v>
      </c>
      <c r="H111" s="32">
        <v>18262</v>
      </c>
      <c r="I111" s="33">
        <v>14609</v>
      </c>
      <c r="J111" s="34">
        <f t="shared" si="6"/>
        <v>18261.25</v>
      </c>
      <c r="K111" s="35">
        <f t="shared" si="7"/>
        <v>18262</v>
      </c>
      <c r="L111" s="16">
        <f t="shared" si="8"/>
        <v>17348.9</v>
      </c>
      <c r="M111" s="16">
        <f t="shared" si="9"/>
        <v>17349</v>
      </c>
      <c r="N111" s="36">
        <v>17349</v>
      </c>
      <c r="O111" s="37">
        <f t="shared" si="5"/>
        <v>19083.9</v>
      </c>
      <c r="P111" s="38"/>
    </row>
    <row r="112" spans="1:16" s="16" customFormat="1" ht="25.5">
      <c r="A112" s="96">
        <v>4</v>
      </c>
      <c r="B112" s="97" t="s">
        <v>562</v>
      </c>
      <c r="C112" s="96"/>
      <c r="D112" s="203" t="s">
        <v>563</v>
      </c>
      <c r="E112" s="200">
        <v>13966</v>
      </c>
      <c r="F112" s="209"/>
      <c r="G112" s="98"/>
      <c r="H112" s="99"/>
      <c r="I112" s="100"/>
      <c r="J112" s="101"/>
      <c r="K112" s="102"/>
      <c r="L112" s="103"/>
      <c r="M112" s="103">
        <v>9200</v>
      </c>
      <c r="N112" s="36">
        <v>9200</v>
      </c>
      <c r="O112" s="37">
        <f t="shared" si="5"/>
        <v>10120</v>
      </c>
      <c r="P112" s="38"/>
    </row>
    <row r="113" spans="1:16" s="16" customFormat="1" ht="14.25">
      <c r="A113" s="28">
        <v>4</v>
      </c>
      <c r="B113" s="27" t="s">
        <v>601</v>
      </c>
      <c r="C113" s="28" t="s">
        <v>7</v>
      </c>
      <c r="D113" s="30" t="s">
        <v>429</v>
      </c>
      <c r="E113" s="200">
        <v>33003</v>
      </c>
      <c r="F113" s="71">
        <v>1</v>
      </c>
      <c r="G113" s="20">
        <v>14</v>
      </c>
      <c r="H113" s="32">
        <v>22885</v>
      </c>
      <c r="I113" s="33">
        <v>18308</v>
      </c>
      <c r="J113" s="34">
        <f t="shared" si="6"/>
        <v>22885</v>
      </c>
      <c r="K113" s="35">
        <f t="shared" si="7"/>
        <v>22885</v>
      </c>
      <c r="L113" s="16">
        <f t="shared" si="8"/>
        <v>21740.75</v>
      </c>
      <c r="M113" s="16">
        <f t="shared" si="9"/>
        <v>21741</v>
      </c>
      <c r="N113" s="36">
        <v>21741</v>
      </c>
      <c r="O113" s="37">
        <f t="shared" si="5"/>
        <v>23915.1</v>
      </c>
      <c r="P113" s="38"/>
    </row>
    <row r="114" spans="1:16" s="16" customFormat="1" ht="14.25">
      <c r="A114" s="28">
        <v>5</v>
      </c>
      <c r="B114" s="27" t="s">
        <v>91</v>
      </c>
      <c r="C114" s="28" t="s">
        <v>7</v>
      </c>
      <c r="D114" s="30" t="s">
        <v>602</v>
      </c>
      <c r="E114" s="200">
        <v>24435</v>
      </c>
      <c r="F114" s="71">
        <v>1</v>
      </c>
      <c r="G114" s="20">
        <v>13</v>
      </c>
      <c r="H114" s="32">
        <v>16944</v>
      </c>
      <c r="I114" s="33">
        <v>13555</v>
      </c>
      <c r="J114" s="34">
        <f t="shared" si="6"/>
        <v>16943.75</v>
      </c>
      <c r="K114" s="35">
        <f t="shared" si="7"/>
        <v>16944</v>
      </c>
      <c r="L114" s="16">
        <f t="shared" si="8"/>
        <v>16096.8</v>
      </c>
      <c r="M114" s="16">
        <f t="shared" si="9"/>
        <v>16097</v>
      </c>
      <c r="N114" s="36">
        <v>16097</v>
      </c>
      <c r="O114" s="37">
        <f t="shared" si="5"/>
        <v>17706.7</v>
      </c>
      <c r="P114" s="38"/>
    </row>
    <row r="115" spans="1:16" s="16" customFormat="1" ht="25.5">
      <c r="A115" s="28">
        <v>6</v>
      </c>
      <c r="B115" s="27" t="s">
        <v>92</v>
      </c>
      <c r="C115" s="28" t="s">
        <v>7</v>
      </c>
      <c r="D115" s="30" t="s">
        <v>603</v>
      </c>
      <c r="E115" s="200">
        <v>24435</v>
      </c>
      <c r="F115" s="71">
        <v>1</v>
      </c>
      <c r="G115" s="20">
        <v>13</v>
      </c>
      <c r="H115" s="32">
        <v>16944</v>
      </c>
      <c r="I115" s="33">
        <v>13555</v>
      </c>
      <c r="J115" s="34">
        <f t="shared" si="6"/>
        <v>16943.75</v>
      </c>
      <c r="K115" s="35">
        <f t="shared" si="7"/>
        <v>16944</v>
      </c>
      <c r="L115" s="16">
        <f t="shared" si="8"/>
        <v>16096.8</v>
      </c>
      <c r="M115" s="16">
        <f t="shared" si="9"/>
        <v>16097</v>
      </c>
      <c r="N115" s="36">
        <v>16097</v>
      </c>
      <c r="O115" s="37">
        <f t="shared" si="5"/>
        <v>17706.7</v>
      </c>
      <c r="P115" s="38"/>
    </row>
    <row r="116" spans="1:16" s="16" customFormat="1" ht="21">
      <c r="A116" s="16">
        <v>7</v>
      </c>
      <c r="B116" s="27" t="s">
        <v>93</v>
      </c>
      <c r="C116" s="28" t="s">
        <v>7</v>
      </c>
      <c r="D116" s="30" t="s">
        <v>604</v>
      </c>
      <c r="E116" s="200">
        <v>24435</v>
      </c>
      <c r="F116" s="71">
        <v>1</v>
      </c>
      <c r="G116" s="20"/>
      <c r="H116" s="32">
        <v>16944</v>
      </c>
      <c r="I116" s="33">
        <v>13555</v>
      </c>
      <c r="J116" s="34">
        <f t="shared" si="6"/>
        <v>16943.75</v>
      </c>
      <c r="K116" s="35">
        <f t="shared" si="7"/>
        <v>16944</v>
      </c>
      <c r="L116" s="16">
        <f t="shared" si="8"/>
        <v>16096.8</v>
      </c>
      <c r="M116" s="16">
        <f t="shared" si="9"/>
        <v>16097</v>
      </c>
      <c r="N116" s="36">
        <v>16097</v>
      </c>
      <c r="O116" s="37">
        <f t="shared" si="5"/>
        <v>17706.7</v>
      </c>
      <c r="P116" s="38"/>
    </row>
    <row r="117" spans="1:16" s="3" customFormat="1" ht="18" customHeight="1">
      <c r="A117" s="74"/>
      <c r="B117" s="93"/>
      <c r="C117" s="93"/>
      <c r="D117" s="94" t="s">
        <v>94</v>
      </c>
      <c r="E117" s="166"/>
      <c r="F117" s="93"/>
      <c r="G117" s="95"/>
      <c r="H117" s="32">
        <v>0</v>
      </c>
      <c r="I117" s="33">
        <v>0</v>
      </c>
      <c r="J117" s="34">
        <f t="shared" si="6"/>
        <v>0</v>
      </c>
      <c r="K117" s="35">
        <f t="shared" si="7"/>
        <v>0</v>
      </c>
      <c r="L117" s="16">
        <f t="shared" si="8"/>
        <v>0</v>
      </c>
      <c r="M117" s="16">
        <f t="shared" si="9"/>
        <v>0</v>
      </c>
      <c r="N117" s="36">
        <v>0</v>
      </c>
      <c r="O117" s="37">
        <f t="shared" si="5"/>
        <v>0</v>
      </c>
      <c r="P117" s="38"/>
    </row>
    <row r="118" spans="1:16" s="16" customFormat="1" ht="14.25">
      <c r="A118" s="28">
        <v>1</v>
      </c>
      <c r="B118" s="29" t="s">
        <v>349</v>
      </c>
      <c r="C118" s="28" t="s">
        <v>96</v>
      </c>
      <c r="D118" s="30" t="s">
        <v>605</v>
      </c>
      <c r="E118" s="200">
        <v>56134</v>
      </c>
      <c r="F118" s="31">
        <v>1</v>
      </c>
      <c r="G118" s="20">
        <v>42</v>
      </c>
      <c r="H118" s="32">
        <v>38925</v>
      </c>
      <c r="I118" s="33">
        <v>31140</v>
      </c>
      <c r="J118" s="34">
        <f t="shared" si="6"/>
        <v>38925</v>
      </c>
      <c r="K118" s="35">
        <f t="shared" si="7"/>
        <v>38925</v>
      </c>
      <c r="L118" s="16">
        <f t="shared" si="8"/>
        <v>36978.75</v>
      </c>
      <c r="M118" s="16">
        <f t="shared" si="9"/>
        <v>36979</v>
      </c>
      <c r="N118" s="36">
        <v>36979</v>
      </c>
      <c r="O118" s="37">
        <f t="shared" si="5"/>
        <v>40676.9</v>
      </c>
      <c r="P118" s="38"/>
    </row>
    <row r="119" spans="1:16" s="16" customFormat="1" ht="14.25">
      <c r="A119" s="28">
        <v>2</v>
      </c>
      <c r="B119" s="29" t="s">
        <v>95</v>
      </c>
      <c r="C119" s="28" t="s">
        <v>96</v>
      </c>
      <c r="D119" s="46" t="s">
        <v>606</v>
      </c>
      <c r="E119" s="200">
        <v>55522</v>
      </c>
      <c r="F119" s="47">
        <v>1</v>
      </c>
      <c r="G119" s="20">
        <v>30</v>
      </c>
      <c r="H119" s="32">
        <v>38500</v>
      </c>
      <c r="I119" s="33">
        <v>30800</v>
      </c>
      <c r="J119" s="34">
        <f t="shared" si="6"/>
        <v>38500</v>
      </c>
      <c r="K119" s="35">
        <f t="shared" si="7"/>
        <v>38500</v>
      </c>
      <c r="L119" s="16">
        <f t="shared" si="8"/>
        <v>36575</v>
      </c>
      <c r="M119" s="16">
        <f t="shared" si="9"/>
        <v>36575</v>
      </c>
      <c r="N119" s="36">
        <v>36575</v>
      </c>
      <c r="O119" s="37">
        <f t="shared" si="5"/>
        <v>40232.5</v>
      </c>
      <c r="P119" s="38"/>
    </row>
    <row r="120" spans="1:16" s="6" customFormat="1" ht="18" customHeight="1">
      <c r="A120" s="19"/>
      <c r="B120" s="81"/>
      <c r="C120" s="82"/>
      <c r="D120" s="83" t="s">
        <v>269</v>
      </c>
      <c r="E120" s="166"/>
      <c r="F120" s="43"/>
      <c r="G120" s="44"/>
      <c r="H120" s="32">
        <v>0</v>
      </c>
      <c r="I120" s="33">
        <v>0</v>
      </c>
      <c r="J120" s="34">
        <f t="shared" si="6"/>
        <v>0</v>
      </c>
      <c r="K120" s="35">
        <f t="shared" si="7"/>
        <v>0</v>
      </c>
      <c r="L120" s="16">
        <f t="shared" si="8"/>
        <v>0</v>
      </c>
      <c r="M120" s="16">
        <f t="shared" si="9"/>
        <v>0</v>
      </c>
      <c r="N120" s="36">
        <v>0</v>
      </c>
      <c r="O120" s="37">
        <f t="shared" si="5"/>
        <v>0</v>
      </c>
      <c r="P120" s="38"/>
    </row>
    <row r="121" spans="1:16" s="16" customFormat="1" ht="14.25">
      <c r="A121" s="28">
        <v>3</v>
      </c>
      <c r="B121" s="29" t="s">
        <v>97</v>
      </c>
      <c r="C121" s="28" t="s">
        <v>96</v>
      </c>
      <c r="D121" s="50" t="s">
        <v>607</v>
      </c>
      <c r="E121" s="200">
        <v>48960</v>
      </c>
      <c r="F121" s="51">
        <v>1</v>
      </c>
      <c r="G121" s="20">
        <v>23</v>
      </c>
      <c r="H121" s="32">
        <v>33950</v>
      </c>
      <c r="I121" s="33">
        <v>27160</v>
      </c>
      <c r="J121" s="34">
        <f t="shared" si="6"/>
        <v>33950</v>
      </c>
      <c r="K121" s="35">
        <f t="shared" si="7"/>
        <v>33950</v>
      </c>
      <c r="L121" s="16">
        <f t="shared" si="8"/>
        <v>32252.5</v>
      </c>
      <c r="M121" s="16">
        <f t="shared" si="9"/>
        <v>32253</v>
      </c>
      <c r="N121" s="36">
        <v>32253</v>
      </c>
      <c r="O121" s="37">
        <f t="shared" si="5"/>
        <v>35478.3</v>
      </c>
      <c r="P121" s="38"/>
    </row>
    <row r="122" spans="1:16" s="16" customFormat="1" ht="14.25">
      <c r="A122" s="28">
        <v>4</v>
      </c>
      <c r="B122" s="29" t="s">
        <v>98</v>
      </c>
      <c r="C122" s="28" t="s">
        <v>96</v>
      </c>
      <c r="D122" s="46" t="s">
        <v>608</v>
      </c>
      <c r="E122" s="200">
        <v>52925</v>
      </c>
      <c r="F122" s="47">
        <v>1</v>
      </c>
      <c r="G122" s="20">
        <v>24</v>
      </c>
      <c r="H122" s="32">
        <v>36699</v>
      </c>
      <c r="I122" s="33">
        <v>29359</v>
      </c>
      <c r="J122" s="34">
        <f t="shared" si="6"/>
        <v>36698.75</v>
      </c>
      <c r="K122" s="35">
        <f t="shared" si="7"/>
        <v>36699</v>
      </c>
      <c r="L122" s="16">
        <f t="shared" si="8"/>
        <v>34864.05</v>
      </c>
      <c r="M122" s="16">
        <f t="shared" si="9"/>
        <v>34865</v>
      </c>
      <c r="N122" s="36">
        <v>34865</v>
      </c>
      <c r="O122" s="37">
        <f t="shared" si="5"/>
        <v>38351.5</v>
      </c>
      <c r="P122" s="38"/>
    </row>
    <row r="123" spans="1:16" s="6" customFormat="1" ht="18" customHeight="1">
      <c r="A123" s="19"/>
      <c r="B123" s="81"/>
      <c r="C123" s="82"/>
      <c r="D123" s="83" t="s">
        <v>341</v>
      </c>
      <c r="E123" s="166"/>
      <c r="F123" s="43"/>
      <c r="G123" s="44"/>
      <c r="H123" s="32">
        <v>0</v>
      </c>
      <c r="I123" s="33">
        <v>0</v>
      </c>
      <c r="J123" s="34">
        <f t="shared" si="6"/>
        <v>0</v>
      </c>
      <c r="K123" s="35">
        <f t="shared" si="7"/>
        <v>0</v>
      </c>
      <c r="L123" s="16">
        <f t="shared" si="8"/>
        <v>0</v>
      </c>
      <c r="M123" s="16">
        <f t="shared" si="9"/>
        <v>0</v>
      </c>
      <c r="N123" s="36">
        <v>0</v>
      </c>
      <c r="O123" s="37">
        <f t="shared" si="5"/>
        <v>0</v>
      </c>
      <c r="P123" s="38"/>
    </row>
    <row r="124" spans="1:16" s="16" customFormat="1" ht="14.25">
      <c r="A124" s="28">
        <v>5</v>
      </c>
      <c r="B124" s="29" t="s">
        <v>99</v>
      </c>
      <c r="C124" s="28" t="s">
        <v>96</v>
      </c>
      <c r="D124" s="30" t="s">
        <v>609</v>
      </c>
      <c r="E124" s="200">
        <v>43609</v>
      </c>
      <c r="F124" s="31">
        <v>1</v>
      </c>
      <c r="G124" s="20">
        <v>22</v>
      </c>
      <c r="H124" s="32">
        <v>30239</v>
      </c>
      <c r="I124" s="33">
        <v>24191</v>
      </c>
      <c r="J124" s="34">
        <f t="shared" si="6"/>
        <v>30238.75</v>
      </c>
      <c r="K124" s="35">
        <f t="shared" si="7"/>
        <v>30239</v>
      </c>
      <c r="L124" s="16">
        <f t="shared" si="8"/>
        <v>28727.05</v>
      </c>
      <c r="M124" s="16">
        <f t="shared" si="9"/>
        <v>28728</v>
      </c>
      <c r="N124" s="36">
        <v>28728</v>
      </c>
      <c r="O124" s="37">
        <f t="shared" si="5"/>
        <v>31600.8</v>
      </c>
      <c r="P124" s="38"/>
    </row>
    <row r="125" spans="1:16" s="16" customFormat="1" ht="23.25">
      <c r="A125" s="28">
        <v>6</v>
      </c>
      <c r="B125" s="29" t="s">
        <v>312</v>
      </c>
      <c r="C125" s="28" t="s">
        <v>96</v>
      </c>
      <c r="D125" s="30" t="s">
        <v>610</v>
      </c>
      <c r="E125" s="200">
        <v>36778</v>
      </c>
      <c r="F125" s="31">
        <v>1</v>
      </c>
      <c r="G125" s="20"/>
      <c r="H125" s="32">
        <v>25503</v>
      </c>
      <c r="I125" s="33">
        <v>20402</v>
      </c>
      <c r="J125" s="34">
        <f t="shared" si="6"/>
        <v>25502.5</v>
      </c>
      <c r="K125" s="35">
        <f t="shared" si="7"/>
        <v>25503</v>
      </c>
      <c r="L125" s="16">
        <f t="shared" si="8"/>
        <v>24227.85</v>
      </c>
      <c r="M125" s="16">
        <f t="shared" si="9"/>
        <v>24228</v>
      </c>
      <c r="N125" s="36">
        <v>24228</v>
      </c>
      <c r="O125" s="37">
        <f t="shared" si="5"/>
        <v>26650.8</v>
      </c>
      <c r="P125" s="38"/>
    </row>
    <row r="126" spans="1:16" s="16" customFormat="1" ht="25.5">
      <c r="A126" s="104">
        <v>7</v>
      </c>
      <c r="B126" s="27" t="s">
        <v>507</v>
      </c>
      <c r="C126" s="28" t="s">
        <v>96</v>
      </c>
      <c r="D126" s="30" t="s">
        <v>450</v>
      </c>
      <c r="E126" s="200">
        <v>40787</v>
      </c>
      <c r="F126" s="105">
        <v>1</v>
      </c>
      <c r="G126" s="106">
        <v>19</v>
      </c>
      <c r="H126" s="32">
        <v>28283</v>
      </c>
      <c r="I126" s="33">
        <v>22626</v>
      </c>
      <c r="J126" s="34">
        <f t="shared" si="6"/>
        <v>28282.5</v>
      </c>
      <c r="K126" s="35">
        <f t="shared" si="7"/>
        <v>28283</v>
      </c>
      <c r="L126" s="16">
        <f t="shared" si="8"/>
        <v>26868.85</v>
      </c>
      <c r="M126" s="16">
        <f t="shared" si="9"/>
        <v>26869</v>
      </c>
      <c r="N126" s="36">
        <v>26869</v>
      </c>
      <c r="O126" s="37">
        <f t="shared" si="5"/>
        <v>29555.9</v>
      </c>
      <c r="P126" s="38"/>
    </row>
    <row r="127" spans="1:16" s="16" customFormat="1" ht="25.5">
      <c r="A127" s="28">
        <v>8</v>
      </c>
      <c r="B127" s="27" t="s">
        <v>430</v>
      </c>
      <c r="C127" s="104" t="s">
        <v>96</v>
      </c>
      <c r="D127" s="30" t="s">
        <v>611</v>
      </c>
      <c r="E127" s="200">
        <v>33830</v>
      </c>
      <c r="F127" s="71">
        <v>1</v>
      </c>
      <c r="G127" s="20"/>
      <c r="H127" s="32">
        <v>23457</v>
      </c>
      <c r="I127" s="33">
        <v>18765</v>
      </c>
      <c r="J127" s="34">
        <f t="shared" si="6"/>
        <v>23456.25</v>
      </c>
      <c r="K127" s="35">
        <f t="shared" si="7"/>
        <v>23457</v>
      </c>
      <c r="L127" s="16">
        <f t="shared" si="8"/>
        <v>22284.15</v>
      </c>
      <c r="M127" s="16">
        <f t="shared" si="9"/>
        <v>22285</v>
      </c>
      <c r="N127" s="36">
        <v>22285</v>
      </c>
      <c r="O127" s="37">
        <f t="shared" si="5"/>
        <v>24513.5</v>
      </c>
      <c r="P127" s="38"/>
    </row>
    <row r="128" spans="1:16" s="16" customFormat="1" ht="25.5">
      <c r="A128" s="52">
        <v>9</v>
      </c>
      <c r="B128" s="107" t="s">
        <v>451</v>
      </c>
      <c r="C128" s="28" t="s">
        <v>96</v>
      </c>
      <c r="D128" s="30" t="s">
        <v>452</v>
      </c>
      <c r="E128" s="200">
        <v>30865</v>
      </c>
      <c r="F128" s="105">
        <v>1</v>
      </c>
      <c r="G128" s="108">
        <v>17</v>
      </c>
      <c r="H128" s="32">
        <v>21403</v>
      </c>
      <c r="I128" s="33">
        <v>17122</v>
      </c>
      <c r="J128" s="34">
        <f t="shared" si="6"/>
        <v>21402.5</v>
      </c>
      <c r="K128" s="35">
        <f t="shared" si="7"/>
        <v>21403</v>
      </c>
      <c r="L128" s="16">
        <f t="shared" si="8"/>
        <v>20332.85</v>
      </c>
      <c r="M128" s="16">
        <f t="shared" si="9"/>
        <v>20333</v>
      </c>
      <c r="N128" s="36">
        <v>20333</v>
      </c>
      <c r="O128" s="37">
        <f t="shared" si="5"/>
        <v>22366.3</v>
      </c>
      <c r="P128" s="38"/>
    </row>
    <row r="129" spans="1:16" s="16" customFormat="1" ht="25.5">
      <c r="A129" s="26">
        <v>10</v>
      </c>
      <c r="B129" s="109" t="s">
        <v>491</v>
      </c>
      <c r="C129" s="26" t="s">
        <v>25</v>
      </c>
      <c r="D129" s="25" t="s">
        <v>452</v>
      </c>
      <c r="E129" s="200">
        <v>19045</v>
      </c>
      <c r="F129" s="110">
        <v>1</v>
      </c>
      <c r="G129" s="111"/>
      <c r="H129" s="32">
        <v>13868</v>
      </c>
      <c r="I129" s="33">
        <v>11094</v>
      </c>
      <c r="J129" s="34">
        <f t="shared" si="6"/>
        <v>13867.5</v>
      </c>
      <c r="K129" s="35">
        <f t="shared" si="7"/>
        <v>13868</v>
      </c>
      <c r="L129" s="103">
        <f>(H129*93)/100</f>
        <v>12897.24</v>
      </c>
      <c r="M129" s="16">
        <f t="shared" si="9"/>
        <v>12898</v>
      </c>
      <c r="N129" s="36">
        <v>12898</v>
      </c>
      <c r="O129" s="37">
        <f>N129*107/100</f>
        <v>13800.86</v>
      </c>
      <c r="P129" s="38"/>
    </row>
    <row r="130" spans="1:16" s="16" customFormat="1" ht="38.25">
      <c r="A130" s="28">
        <v>11</v>
      </c>
      <c r="B130" s="107" t="s">
        <v>480</v>
      </c>
      <c r="C130" s="28" t="s">
        <v>478</v>
      </c>
      <c r="D130" s="30" t="s">
        <v>479</v>
      </c>
      <c r="E130" s="200">
        <v>92934</v>
      </c>
      <c r="F130" s="105">
        <v>1</v>
      </c>
      <c r="G130" s="108"/>
      <c r="H130" s="32">
        <v>64443</v>
      </c>
      <c r="I130" s="33">
        <v>51554</v>
      </c>
      <c r="J130" s="34">
        <f t="shared" si="6"/>
        <v>64442.5</v>
      </c>
      <c r="K130" s="35">
        <f t="shared" si="7"/>
        <v>64443</v>
      </c>
      <c r="L130" s="16">
        <f t="shared" si="8"/>
        <v>61220.85</v>
      </c>
      <c r="M130" s="16">
        <f t="shared" si="9"/>
        <v>61221</v>
      </c>
      <c r="N130" s="36">
        <v>61221</v>
      </c>
      <c r="O130" s="37">
        <f t="shared" si="5"/>
        <v>67343.1</v>
      </c>
      <c r="P130" s="38"/>
    </row>
    <row r="131" spans="1:16" s="16" customFormat="1" ht="33.75">
      <c r="A131" s="28">
        <v>12</v>
      </c>
      <c r="B131" s="27" t="s">
        <v>100</v>
      </c>
      <c r="C131" s="28" t="s">
        <v>101</v>
      </c>
      <c r="D131" s="112" t="s">
        <v>612</v>
      </c>
      <c r="E131" s="200">
        <v>100803</v>
      </c>
      <c r="F131" s="105">
        <v>1</v>
      </c>
      <c r="G131" s="108">
        <v>39</v>
      </c>
      <c r="H131" s="32">
        <v>69900</v>
      </c>
      <c r="I131" s="33">
        <v>55920</v>
      </c>
      <c r="J131" s="34">
        <f t="shared" si="6"/>
        <v>69900</v>
      </c>
      <c r="K131" s="35">
        <f t="shared" si="7"/>
        <v>69900</v>
      </c>
      <c r="L131" s="16">
        <f t="shared" si="8"/>
        <v>66405</v>
      </c>
      <c r="M131" s="16">
        <f t="shared" si="9"/>
        <v>66405</v>
      </c>
      <c r="N131" s="36">
        <v>66405</v>
      </c>
      <c r="O131" s="37">
        <f t="shared" si="5"/>
        <v>73045.5</v>
      </c>
      <c r="P131" s="38"/>
    </row>
    <row r="132" spans="1:16" s="16" customFormat="1" ht="38.25">
      <c r="A132" s="28">
        <v>13</v>
      </c>
      <c r="B132" s="27" t="s">
        <v>102</v>
      </c>
      <c r="C132" s="28" t="s">
        <v>96</v>
      </c>
      <c r="D132" s="30" t="s">
        <v>613</v>
      </c>
      <c r="E132" s="200">
        <v>50549</v>
      </c>
      <c r="F132" s="105">
        <v>12</v>
      </c>
      <c r="G132" s="108">
        <v>23</v>
      </c>
      <c r="H132" s="32">
        <v>35052</v>
      </c>
      <c r="I132" s="33">
        <v>28041</v>
      </c>
      <c r="J132" s="34">
        <f t="shared" si="6"/>
        <v>35051.25</v>
      </c>
      <c r="K132" s="35">
        <f t="shared" si="7"/>
        <v>35052</v>
      </c>
      <c r="L132" s="16">
        <f t="shared" si="8"/>
        <v>33299.4</v>
      </c>
      <c r="M132" s="16">
        <f t="shared" si="9"/>
        <v>33300</v>
      </c>
      <c r="N132" s="36">
        <v>33300</v>
      </c>
      <c r="O132" s="37">
        <f t="shared" si="5"/>
        <v>36630</v>
      </c>
      <c r="P132" s="38"/>
    </row>
    <row r="133" spans="1:16" s="16" customFormat="1" ht="14.25">
      <c r="A133" s="28">
        <v>14</v>
      </c>
      <c r="B133" s="27" t="s">
        <v>438</v>
      </c>
      <c r="C133" s="28" t="s">
        <v>101</v>
      </c>
      <c r="D133" s="30" t="s">
        <v>518</v>
      </c>
      <c r="E133" s="200">
        <v>111900</v>
      </c>
      <c r="F133" s="71"/>
      <c r="G133" s="20"/>
      <c r="H133" s="32">
        <v>77594</v>
      </c>
      <c r="I133" s="33">
        <v>62075</v>
      </c>
      <c r="J133" s="34">
        <f t="shared" si="6"/>
        <v>77593.75</v>
      </c>
      <c r="K133" s="35">
        <f t="shared" si="7"/>
        <v>77594</v>
      </c>
      <c r="L133" s="16">
        <f t="shared" si="8"/>
        <v>73714.3</v>
      </c>
      <c r="M133" s="16">
        <f t="shared" si="9"/>
        <v>73715</v>
      </c>
      <c r="N133" s="36">
        <v>73715</v>
      </c>
      <c r="O133" s="37">
        <f t="shared" si="5"/>
        <v>81086.5</v>
      </c>
      <c r="P133" s="38"/>
    </row>
    <row r="134" spans="1:16" s="16" customFormat="1" ht="14.25">
      <c r="A134" s="104">
        <v>15</v>
      </c>
      <c r="B134" s="113" t="s">
        <v>441</v>
      </c>
      <c r="C134" s="104" t="s">
        <v>96</v>
      </c>
      <c r="D134" s="114" t="s">
        <v>473</v>
      </c>
      <c r="E134" s="200">
        <v>84463</v>
      </c>
      <c r="F134" s="31"/>
      <c r="G134" s="20"/>
      <c r="H134" s="32">
        <v>58569</v>
      </c>
      <c r="I134" s="33">
        <v>46855</v>
      </c>
      <c r="J134" s="34">
        <f t="shared" si="6"/>
        <v>58568.75</v>
      </c>
      <c r="K134" s="35">
        <f t="shared" si="7"/>
        <v>58569</v>
      </c>
      <c r="L134" s="16">
        <f t="shared" si="8"/>
        <v>55640.55</v>
      </c>
      <c r="M134" s="16">
        <f t="shared" si="9"/>
        <v>55641</v>
      </c>
      <c r="N134" s="36">
        <v>55641</v>
      </c>
      <c r="O134" s="37">
        <f t="shared" si="5"/>
        <v>61205.1</v>
      </c>
      <c r="P134" s="38"/>
    </row>
    <row r="135" spans="1:16" s="16" customFormat="1" ht="14.25">
      <c r="A135" s="104">
        <v>16</v>
      </c>
      <c r="B135" s="115" t="s">
        <v>103</v>
      </c>
      <c r="C135" s="104" t="s">
        <v>96</v>
      </c>
      <c r="D135" s="30" t="s">
        <v>614</v>
      </c>
      <c r="E135" s="200">
        <v>56027</v>
      </c>
      <c r="F135" s="31">
        <v>1</v>
      </c>
      <c r="G135" s="20">
        <v>23</v>
      </c>
      <c r="H135" s="32">
        <v>38850</v>
      </c>
      <c r="I135" s="33">
        <v>31080</v>
      </c>
      <c r="J135" s="34">
        <f t="shared" si="6"/>
        <v>38850</v>
      </c>
      <c r="K135" s="35">
        <f t="shared" si="7"/>
        <v>38850</v>
      </c>
      <c r="L135" s="16">
        <f t="shared" si="8"/>
        <v>36907.5</v>
      </c>
      <c r="M135" s="16">
        <f t="shared" si="9"/>
        <v>36908</v>
      </c>
      <c r="N135" s="36">
        <v>36908</v>
      </c>
      <c r="O135" s="37">
        <f t="shared" si="5"/>
        <v>40598.8</v>
      </c>
      <c r="P135" s="38"/>
    </row>
    <row r="136" spans="1:16" s="16" customFormat="1" ht="14.25">
      <c r="A136" s="28">
        <v>17</v>
      </c>
      <c r="B136" s="29" t="s">
        <v>104</v>
      </c>
      <c r="C136" s="28" t="s">
        <v>101</v>
      </c>
      <c r="D136" s="30" t="s">
        <v>615</v>
      </c>
      <c r="E136" s="200">
        <v>71284</v>
      </c>
      <c r="F136" s="31">
        <v>1</v>
      </c>
      <c r="G136" s="20">
        <v>27</v>
      </c>
      <c r="H136" s="32">
        <v>49430</v>
      </c>
      <c r="I136" s="33">
        <v>39544</v>
      </c>
      <c r="J136" s="34">
        <f t="shared" si="6"/>
        <v>49430</v>
      </c>
      <c r="K136" s="35">
        <f t="shared" si="7"/>
        <v>49430</v>
      </c>
      <c r="L136" s="16">
        <f t="shared" si="8"/>
        <v>46958.5</v>
      </c>
      <c r="M136" s="16">
        <f t="shared" si="9"/>
        <v>46959</v>
      </c>
      <c r="N136" s="36">
        <v>46959</v>
      </c>
      <c r="O136" s="37">
        <f t="shared" si="5"/>
        <v>51654.9</v>
      </c>
      <c r="P136" s="38"/>
    </row>
    <row r="137" spans="1:16" s="16" customFormat="1" ht="14.25">
      <c r="A137" s="104">
        <v>18</v>
      </c>
      <c r="B137" s="29" t="s">
        <v>105</v>
      </c>
      <c r="C137" s="28" t="s">
        <v>96</v>
      </c>
      <c r="D137" s="30" t="s">
        <v>616</v>
      </c>
      <c r="E137" s="200">
        <v>39508</v>
      </c>
      <c r="F137" s="31">
        <v>1</v>
      </c>
      <c r="G137" s="20">
        <v>21</v>
      </c>
      <c r="H137" s="32">
        <v>27395</v>
      </c>
      <c r="I137" s="33">
        <v>21916</v>
      </c>
      <c r="J137" s="34">
        <f t="shared" si="6"/>
        <v>27395</v>
      </c>
      <c r="K137" s="35">
        <f t="shared" si="7"/>
        <v>27395</v>
      </c>
      <c r="L137" s="16">
        <f t="shared" si="8"/>
        <v>26025.25</v>
      </c>
      <c r="M137" s="16">
        <f t="shared" si="9"/>
        <v>26026</v>
      </c>
      <c r="N137" s="36">
        <v>26026</v>
      </c>
      <c r="O137" s="37">
        <f t="shared" si="5"/>
        <v>28628.6</v>
      </c>
      <c r="P137" s="38"/>
    </row>
    <row r="138" spans="1:16" s="16" customFormat="1" ht="14.25">
      <c r="A138" s="28">
        <v>19</v>
      </c>
      <c r="B138" s="29" t="s">
        <v>106</v>
      </c>
      <c r="C138" s="28" t="s">
        <v>101</v>
      </c>
      <c r="D138" s="30" t="s">
        <v>107</v>
      </c>
      <c r="E138" s="200">
        <v>112511</v>
      </c>
      <c r="F138" s="31">
        <v>1</v>
      </c>
      <c r="G138" s="20"/>
      <c r="H138" s="32">
        <v>78018</v>
      </c>
      <c r="I138" s="33">
        <v>62414</v>
      </c>
      <c r="J138" s="34">
        <f t="shared" si="6"/>
        <v>78017.5</v>
      </c>
      <c r="K138" s="35">
        <f t="shared" si="7"/>
        <v>78018</v>
      </c>
      <c r="L138" s="16">
        <f t="shared" si="8"/>
        <v>74117.1</v>
      </c>
      <c r="M138" s="16">
        <f t="shared" si="9"/>
        <v>74118</v>
      </c>
      <c r="N138" s="36">
        <v>74118</v>
      </c>
      <c r="O138" s="37">
        <f t="shared" si="5"/>
        <v>81529.8</v>
      </c>
      <c r="P138" s="38"/>
    </row>
    <row r="139" spans="1:16" s="16" customFormat="1" ht="14.25">
      <c r="A139" s="104">
        <v>20</v>
      </c>
      <c r="B139" s="29" t="s">
        <v>108</v>
      </c>
      <c r="C139" s="28" t="s">
        <v>101</v>
      </c>
      <c r="D139" s="30" t="s">
        <v>617</v>
      </c>
      <c r="E139" s="200">
        <v>146501</v>
      </c>
      <c r="F139" s="31">
        <v>1</v>
      </c>
      <c r="G139" s="20">
        <v>55</v>
      </c>
      <c r="H139" s="32">
        <v>101588</v>
      </c>
      <c r="I139" s="33">
        <v>81270</v>
      </c>
      <c r="J139" s="34">
        <f t="shared" si="6"/>
        <v>101587.5</v>
      </c>
      <c r="K139" s="35">
        <f t="shared" si="7"/>
        <v>101588</v>
      </c>
      <c r="L139" s="16">
        <f t="shared" si="8"/>
        <v>96508.6</v>
      </c>
      <c r="M139" s="16">
        <f t="shared" si="9"/>
        <v>96509</v>
      </c>
      <c r="N139" s="36">
        <v>96509</v>
      </c>
      <c r="O139" s="37">
        <f t="shared" si="5"/>
        <v>106159.9</v>
      </c>
      <c r="P139" s="38"/>
    </row>
    <row r="140" spans="1:16" s="16" customFormat="1" ht="14.25">
      <c r="A140" s="28">
        <v>21</v>
      </c>
      <c r="B140" s="116" t="s">
        <v>109</v>
      </c>
      <c r="C140" s="28" t="s">
        <v>110</v>
      </c>
      <c r="D140" s="30" t="s">
        <v>111</v>
      </c>
      <c r="E140" s="200">
        <v>184623</v>
      </c>
      <c r="F140" s="31">
        <v>1</v>
      </c>
      <c r="G140" s="20"/>
      <c r="H140" s="32">
        <v>128023</v>
      </c>
      <c r="I140" s="33">
        <v>102418</v>
      </c>
      <c r="J140" s="34">
        <f t="shared" si="6"/>
        <v>128022.5</v>
      </c>
      <c r="K140" s="35">
        <f t="shared" si="7"/>
        <v>128023</v>
      </c>
      <c r="L140" s="16">
        <f t="shared" si="8"/>
        <v>121621.85</v>
      </c>
      <c r="M140" s="16">
        <f t="shared" si="9"/>
        <v>121622</v>
      </c>
      <c r="N140" s="36">
        <v>121622</v>
      </c>
      <c r="O140" s="37">
        <f t="shared" si="5"/>
        <v>133784.2</v>
      </c>
      <c r="P140" s="38"/>
    </row>
    <row r="141" spans="1:16" s="16" customFormat="1" ht="14.25">
      <c r="A141" s="104">
        <v>22</v>
      </c>
      <c r="B141" s="116" t="s">
        <v>396</v>
      </c>
      <c r="C141" s="28" t="s">
        <v>110</v>
      </c>
      <c r="D141" s="30" t="s">
        <v>397</v>
      </c>
      <c r="E141" s="200">
        <v>207656</v>
      </c>
      <c r="F141" s="31">
        <v>1</v>
      </c>
      <c r="G141" s="20"/>
      <c r="H141" s="32">
        <v>143994</v>
      </c>
      <c r="I141" s="33">
        <v>115195</v>
      </c>
      <c r="J141" s="34">
        <f t="shared" si="6"/>
        <v>143993.75</v>
      </c>
      <c r="K141" s="35">
        <f t="shared" si="7"/>
        <v>143994</v>
      </c>
      <c r="L141" s="16">
        <f t="shared" si="8"/>
        <v>136794.3</v>
      </c>
      <c r="M141" s="16">
        <f t="shared" si="9"/>
        <v>136795</v>
      </c>
      <c r="N141" s="36">
        <v>136795</v>
      </c>
      <c r="O141" s="37">
        <f aca="true" t="shared" si="10" ref="O141:O204">N141*110/100</f>
        <v>150474.5</v>
      </c>
      <c r="P141" s="38"/>
    </row>
    <row r="142" spans="1:16" s="16" customFormat="1" ht="14.25">
      <c r="A142" s="28">
        <v>23</v>
      </c>
      <c r="B142" s="29" t="s">
        <v>112</v>
      </c>
      <c r="C142" s="28" t="s">
        <v>101</v>
      </c>
      <c r="D142" s="30" t="s">
        <v>618</v>
      </c>
      <c r="E142" s="200">
        <v>91143</v>
      </c>
      <c r="F142" s="31">
        <v>1</v>
      </c>
      <c r="G142" s="20">
        <v>28</v>
      </c>
      <c r="H142" s="32">
        <v>63202</v>
      </c>
      <c r="I142" s="33">
        <v>50561</v>
      </c>
      <c r="J142" s="34">
        <f t="shared" si="6"/>
        <v>63201.25</v>
      </c>
      <c r="K142" s="35">
        <f t="shared" si="7"/>
        <v>63202</v>
      </c>
      <c r="L142" s="16">
        <f t="shared" si="8"/>
        <v>60041.9</v>
      </c>
      <c r="M142" s="16">
        <f t="shared" si="9"/>
        <v>60042</v>
      </c>
      <c r="N142" s="36">
        <v>60042</v>
      </c>
      <c r="O142" s="37">
        <f t="shared" si="10"/>
        <v>66046.2</v>
      </c>
      <c r="P142" s="38"/>
    </row>
    <row r="143" spans="1:16" s="16" customFormat="1" ht="14.25">
      <c r="A143" s="104">
        <v>24</v>
      </c>
      <c r="B143" s="29" t="s">
        <v>368</v>
      </c>
      <c r="C143" s="28" t="s">
        <v>101</v>
      </c>
      <c r="D143" s="30" t="s">
        <v>619</v>
      </c>
      <c r="E143" s="200">
        <v>106497</v>
      </c>
      <c r="F143" s="31">
        <v>1</v>
      </c>
      <c r="G143" s="20"/>
      <c r="H143" s="32">
        <v>73848</v>
      </c>
      <c r="I143" s="33">
        <v>59078</v>
      </c>
      <c r="J143" s="34">
        <f aca="true" t="shared" si="11" ref="J143:J211">I143*125/100</f>
        <v>73847.5</v>
      </c>
      <c r="K143" s="35">
        <f aca="true" t="shared" si="12" ref="K143:K211">ROUNDUP(J143,0)</f>
        <v>73848</v>
      </c>
      <c r="L143" s="16">
        <f aca="true" t="shared" si="13" ref="L143:L210">(H143*95)/100</f>
        <v>70155.6</v>
      </c>
      <c r="M143" s="16">
        <f t="shared" si="9"/>
        <v>70156</v>
      </c>
      <c r="N143" s="36">
        <v>70156</v>
      </c>
      <c r="O143" s="37">
        <f t="shared" si="10"/>
        <v>77171.6</v>
      </c>
      <c r="P143" s="38"/>
    </row>
    <row r="144" spans="1:16" s="16" customFormat="1" ht="14.25">
      <c r="A144" s="28">
        <v>25</v>
      </c>
      <c r="B144" s="29" t="s">
        <v>113</v>
      </c>
      <c r="C144" s="28" t="s">
        <v>25</v>
      </c>
      <c r="D144" s="30" t="s">
        <v>620</v>
      </c>
      <c r="E144" s="200">
        <v>33050</v>
      </c>
      <c r="F144" s="31">
        <v>1</v>
      </c>
      <c r="G144" s="20">
        <v>10</v>
      </c>
      <c r="H144" s="32">
        <v>22917</v>
      </c>
      <c r="I144" s="33">
        <v>18333</v>
      </c>
      <c r="J144" s="34">
        <f t="shared" si="11"/>
        <v>22916.25</v>
      </c>
      <c r="K144" s="35">
        <f t="shared" si="12"/>
        <v>22917</v>
      </c>
      <c r="L144" s="16">
        <f t="shared" si="13"/>
        <v>21771.15</v>
      </c>
      <c r="M144" s="16">
        <f aca="true" t="shared" si="14" ref="M144:M211">ROUNDUP(L144,0.5)</f>
        <v>21772</v>
      </c>
      <c r="N144" s="36">
        <v>21772</v>
      </c>
      <c r="O144" s="37">
        <f t="shared" si="10"/>
        <v>23949.2</v>
      </c>
      <c r="P144" s="38"/>
    </row>
    <row r="145" spans="1:16" s="16" customFormat="1" ht="14.25">
      <c r="A145" s="104">
        <v>26</v>
      </c>
      <c r="B145" s="29" t="s">
        <v>114</v>
      </c>
      <c r="C145" s="28" t="s">
        <v>25</v>
      </c>
      <c r="D145" s="30" t="s">
        <v>621</v>
      </c>
      <c r="E145" s="200">
        <v>40788</v>
      </c>
      <c r="F145" s="31">
        <v>1</v>
      </c>
      <c r="G145" s="20">
        <v>11</v>
      </c>
      <c r="H145" s="32">
        <v>28284</v>
      </c>
      <c r="I145" s="33">
        <v>22627</v>
      </c>
      <c r="J145" s="34">
        <f t="shared" si="11"/>
        <v>28283.75</v>
      </c>
      <c r="K145" s="35">
        <f t="shared" si="12"/>
        <v>28284</v>
      </c>
      <c r="L145" s="16">
        <f t="shared" si="13"/>
        <v>26869.8</v>
      </c>
      <c r="M145" s="16">
        <f t="shared" si="14"/>
        <v>26870</v>
      </c>
      <c r="N145" s="36">
        <v>26870</v>
      </c>
      <c r="O145" s="37">
        <f t="shared" si="10"/>
        <v>29557</v>
      </c>
      <c r="P145" s="38"/>
    </row>
    <row r="146" spans="1:16" s="16" customFormat="1" ht="14.25">
      <c r="A146" s="28">
        <v>27</v>
      </c>
      <c r="B146" s="27" t="s">
        <v>278</v>
      </c>
      <c r="C146" s="28" t="s">
        <v>110</v>
      </c>
      <c r="D146" s="30" t="s">
        <v>622</v>
      </c>
      <c r="E146" s="200">
        <v>175245</v>
      </c>
      <c r="F146" s="31">
        <v>1</v>
      </c>
      <c r="G146" s="20"/>
      <c r="H146" s="32">
        <v>121520</v>
      </c>
      <c r="I146" s="33">
        <v>97216</v>
      </c>
      <c r="J146" s="34">
        <f t="shared" si="11"/>
        <v>121520</v>
      </c>
      <c r="K146" s="35">
        <f t="shared" si="12"/>
        <v>121520</v>
      </c>
      <c r="L146" s="16">
        <f t="shared" si="13"/>
        <v>115444</v>
      </c>
      <c r="M146" s="16">
        <f t="shared" si="14"/>
        <v>115444</v>
      </c>
      <c r="N146" s="36">
        <v>115444</v>
      </c>
      <c r="O146" s="37">
        <f t="shared" si="10"/>
        <v>126988.4</v>
      </c>
      <c r="P146" s="38"/>
    </row>
    <row r="147" spans="1:16" s="16" customFormat="1" ht="25.5">
      <c r="A147" s="104">
        <v>28</v>
      </c>
      <c r="B147" s="27" t="s">
        <v>279</v>
      </c>
      <c r="C147" s="28" t="s">
        <v>96</v>
      </c>
      <c r="D147" s="30" t="s">
        <v>623</v>
      </c>
      <c r="E147" s="200">
        <v>84284</v>
      </c>
      <c r="F147" s="31">
        <v>1</v>
      </c>
      <c r="G147" s="20">
        <v>22</v>
      </c>
      <c r="H147" s="32">
        <v>58445</v>
      </c>
      <c r="I147" s="33">
        <v>46756</v>
      </c>
      <c r="J147" s="34">
        <f t="shared" si="11"/>
        <v>58445</v>
      </c>
      <c r="K147" s="35">
        <f t="shared" si="12"/>
        <v>58445</v>
      </c>
      <c r="L147" s="16">
        <f t="shared" si="13"/>
        <v>55522.75</v>
      </c>
      <c r="M147" s="16">
        <f t="shared" si="14"/>
        <v>55523</v>
      </c>
      <c r="N147" s="36">
        <v>55523</v>
      </c>
      <c r="O147" s="37">
        <f t="shared" si="10"/>
        <v>61075.3</v>
      </c>
      <c r="P147" s="38"/>
    </row>
    <row r="148" spans="1:16" s="16" customFormat="1" ht="23.25">
      <c r="A148" s="28">
        <v>29</v>
      </c>
      <c r="B148" s="27" t="s">
        <v>280</v>
      </c>
      <c r="C148" s="28" t="s">
        <v>101</v>
      </c>
      <c r="D148" s="30" t="s">
        <v>624</v>
      </c>
      <c r="E148" s="200">
        <v>85034</v>
      </c>
      <c r="F148" s="31">
        <v>1</v>
      </c>
      <c r="G148" s="20"/>
      <c r="H148" s="32">
        <v>58965</v>
      </c>
      <c r="I148" s="33">
        <v>47172</v>
      </c>
      <c r="J148" s="34">
        <f t="shared" si="11"/>
        <v>58965</v>
      </c>
      <c r="K148" s="35">
        <f t="shared" si="12"/>
        <v>58965</v>
      </c>
      <c r="L148" s="16">
        <f t="shared" si="13"/>
        <v>56016.75</v>
      </c>
      <c r="M148" s="16">
        <f t="shared" si="14"/>
        <v>56017</v>
      </c>
      <c r="N148" s="36">
        <v>56017</v>
      </c>
      <c r="O148" s="37">
        <f t="shared" si="10"/>
        <v>61618.7</v>
      </c>
      <c r="P148" s="38"/>
    </row>
    <row r="149" spans="1:16" s="16" customFormat="1" ht="14.25">
      <c r="A149" s="104">
        <v>29</v>
      </c>
      <c r="B149" s="29" t="s">
        <v>348</v>
      </c>
      <c r="C149" s="28" t="s">
        <v>110</v>
      </c>
      <c r="D149" s="30" t="s">
        <v>339</v>
      </c>
      <c r="E149" s="200">
        <v>121854</v>
      </c>
      <c r="F149" s="31">
        <v>1</v>
      </c>
      <c r="G149" s="20"/>
      <c r="H149" s="32">
        <v>84497</v>
      </c>
      <c r="I149" s="33">
        <v>67597</v>
      </c>
      <c r="J149" s="34">
        <f t="shared" si="11"/>
        <v>84496.25</v>
      </c>
      <c r="K149" s="35">
        <f t="shared" si="12"/>
        <v>84497</v>
      </c>
      <c r="L149" s="16">
        <f t="shared" si="13"/>
        <v>80272.15</v>
      </c>
      <c r="M149" s="16">
        <f t="shared" si="14"/>
        <v>80273</v>
      </c>
      <c r="N149" s="36">
        <v>80273</v>
      </c>
      <c r="O149" s="37">
        <f t="shared" si="10"/>
        <v>88300.3</v>
      </c>
      <c r="P149" s="38"/>
    </row>
    <row r="150" spans="1:16" s="16" customFormat="1" ht="25.5">
      <c r="A150" s="28">
        <v>31</v>
      </c>
      <c r="B150" s="27" t="s">
        <v>281</v>
      </c>
      <c r="C150" s="28" t="s">
        <v>110</v>
      </c>
      <c r="D150" s="30" t="s">
        <v>625</v>
      </c>
      <c r="E150" s="200">
        <v>113468</v>
      </c>
      <c r="F150" s="31">
        <v>1</v>
      </c>
      <c r="G150" s="20"/>
      <c r="H150" s="32">
        <v>78682</v>
      </c>
      <c r="I150" s="33">
        <v>62945</v>
      </c>
      <c r="J150" s="34">
        <f t="shared" si="11"/>
        <v>78681.25</v>
      </c>
      <c r="K150" s="35">
        <f t="shared" si="12"/>
        <v>78682</v>
      </c>
      <c r="L150" s="16">
        <f t="shared" si="13"/>
        <v>74747.9</v>
      </c>
      <c r="M150" s="16">
        <f t="shared" si="14"/>
        <v>74748</v>
      </c>
      <c r="N150" s="36">
        <v>74748</v>
      </c>
      <c r="O150" s="37">
        <f t="shared" si="10"/>
        <v>82222.8</v>
      </c>
      <c r="P150" s="38"/>
    </row>
    <row r="151" spans="1:16" s="6" customFormat="1" ht="18" customHeight="1">
      <c r="A151" s="19"/>
      <c r="B151" s="81"/>
      <c r="C151" s="82"/>
      <c r="D151" s="83" t="s">
        <v>362</v>
      </c>
      <c r="E151" s="166"/>
      <c r="F151" s="43"/>
      <c r="G151" s="44"/>
      <c r="H151" s="32">
        <v>0</v>
      </c>
      <c r="I151" s="33">
        <v>0</v>
      </c>
      <c r="J151" s="34">
        <f t="shared" si="11"/>
        <v>0</v>
      </c>
      <c r="K151" s="35">
        <f t="shared" si="12"/>
        <v>0</v>
      </c>
      <c r="L151" s="16">
        <f t="shared" si="13"/>
        <v>0</v>
      </c>
      <c r="M151" s="16">
        <f t="shared" si="14"/>
        <v>0</v>
      </c>
      <c r="N151" s="36">
        <v>0</v>
      </c>
      <c r="O151" s="37">
        <f t="shared" si="10"/>
        <v>0</v>
      </c>
      <c r="P151" s="38"/>
    </row>
    <row r="152" spans="1:16" s="16" customFormat="1" ht="23.25">
      <c r="A152" s="117">
        <v>30</v>
      </c>
      <c r="B152" s="118" t="s">
        <v>626</v>
      </c>
      <c r="C152" s="117" t="s">
        <v>25</v>
      </c>
      <c r="D152" s="119" t="s">
        <v>627</v>
      </c>
      <c r="E152" s="200">
        <v>64528</v>
      </c>
      <c r="F152" s="120">
        <v>1</v>
      </c>
      <c r="G152" s="121">
        <v>31</v>
      </c>
      <c r="H152" s="32">
        <v>44745</v>
      </c>
      <c r="I152" s="33">
        <v>35796</v>
      </c>
      <c r="J152" s="34">
        <f t="shared" si="11"/>
        <v>44745</v>
      </c>
      <c r="K152" s="35">
        <f t="shared" si="12"/>
        <v>44745</v>
      </c>
      <c r="L152" s="16">
        <f t="shared" si="13"/>
        <v>42507.75</v>
      </c>
      <c r="M152" s="16">
        <f t="shared" si="14"/>
        <v>42508</v>
      </c>
      <c r="N152" s="36">
        <v>42508</v>
      </c>
      <c r="O152" s="37">
        <f t="shared" si="10"/>
        <v>46758.8</v>
      </c>
      <c r="P152" s="38"/>
    </row>
    <row r="153" spans="1:16" s="16" customFormat="1" ht="14.25">
      <c r="A153" s="28">
        <v>31</v>
      </c>
      <c r="B153" s="27" t="s">
        <v>369</v>
      </c>
      <c r="C153" s="28" t="s">
        <v>96</v>
      </c>
      <c r="D153" s="30" t="s">
        <v>363</v>
      </c>
      <c r="E153" s="200">
        <v>98813</v>
      </c>
      <c r="F153" s="85"/>
      <c r="G153" s="122"/>
      <c r="H153" s="32">
        <v>68520</v>
      </c>
      <c r="I153" s="33">
        <v>54816</v>
      </c>
      <c r="J153" s="34">
        <f t="shared" si="11"/>
        <v>68520</v>
      </c>
      <c r="K153" s="35">
        <f t="shared" si="12"/>
        <v>68520</v>
      </c>
      <c r="L153" s="16">
        <f t="shared" si="13"/>
        <v>65094</v>
      </c>
      <c r="M153" s="16">
        <f t="shared" si="14"/>
        <v>65094</v>
      </c>
      <c r="N153" s="36">
        <v>65094</v>
      </c>
      <c r="O153" s="37">
        <f t="shared" si="10"/>
        <v>71603.4</v>
      </c>
      <c r="P153" s="38"/>
    </row>
    <row r="154" spans="1:16" s="6" customFormat="1" ht="18" customHeight="1">
      <c r="A154" s="19"/>
      <c r="B154" s="123"/>
      <c r="C154" s="124"/>
      <c r="D154" s="125" t="s">
        <v>486</v>
      </c>
      <c r="E154" s="166"/>
      <c r="F154" s="43"/>
      <c r="G154" s="44"/>
      <c r="H154" s="32">
        <v>0</v>
      </c>
      <c r="I154" s="33">
        <v>0</v>
      </c>
      <c r="J154" s="34">
        <f t="shared" si="11"/>
        <v>0</v>
      </c>
      <c r="K154" s="35">
        <f t="shared" si="12"/>
        <v>0</v>
      </c>
      <c r="L154" s="16">
        <f t="shared" si="13"/>
        <v>0</v>
      </c>
      <c r="M154" s="16">
        <f t="shared" si="14"/>
        <v>0</v>
      </c>
      <c r="N154" s="36">
        <v>0</v>
      </c>
      <c r="O154" s="37">
        <f t="shared" si="10"/>
        <v>0</v>
      </c>
      <c r="P154" s="38"/>
    </row>
    <row r="155" spans="1:16" s="16" customFormat="1" ht="14.25">
      <c r="A155" s="28">
        <v>32</v>
      </c>
      <c r="B155" s="116" t="s">
        <v>115</v>
      </c>
      <c r="C155" s="28" t="s">
        <v>101</v>
      </c>
      <c r="D155" s="50" t="s">
        <v>116</v>
      </c>
      <c r="E155" s="200">
        <v>65334</v>
      </c>
      <c r="F155" s="51">
        <v>1</v>
      </c>
      <c r="G155" s="20"/>
      <c r="H155" s="32">
        <v>45304</v>
      </c>
      <c r="I155" s="33">
        <v>36243</v>
      </c>
      <c r="J155" s="34">
        <f t="shared" si="11"/>
        <v>45303.75</v>
      </c>
      <c r="K155" s="35">
        <f t="shared" si="12"/>
        <v>45304</v>
      </c>
      <c r="L155" s="16">
        <f t="shared" si="13"/>
        <v>43038.8</v>
      </c>
      <c r="M155" s="16">
        <f t="shared" si="14"/>
        <v>43039</v>
      </c>
      <c r="N155" s="36">
        <v>43039</v>
      </c>
      <c r="O155" s="37">
        <f t="shared" si="10"/>
        <v>47342.9</v>
      </c>
      <c r="P155" s="38"/>
    </row>
    <row r="156" spans="1:16" s="16" customFormat="1" ht="25.5">
      <c r="A156" s="104">
        <v>33</v>
      </c>
      <c r="B156" s="53" t="s">
        <v>628</v>
      </c>
      <c r="C156" s="52" t="s">
        <v>101</v>
      </c>
      <c r="D156" s="30" t="s">
        <v>453</v>
      </c>
      <c r="E156" s="200">
        <v>77679</v>
      </c>
      <c r="F156" s="31">
        <v>1</v>
      </c>
      <c r="G156" s="20">
        <v>36</v>
      </c>
      <c r="H156" s="32">
        <v>53865</v>
      </c>
      <c r="I156" s="33">
        <v>43092</v>
      </c>
      <c r="J156" s="34">
        <f t="shared" si="11"/>
        <v>53865</v>
      </c>
      <c r="K156" s="35">
        <f t="shared" si="12"/>
        <v>53865</v>
      </c>
      <c r="L156" s="16">
        <f t="shared" si="13"/>
        <v>51171.75</v>
      </c>
      <c r="M156" s="16">
        <f t="shared" si="14"/>
        <v>51172</v>
      </c>
      <c r="N156" s="36">
        <v>51172</v>
      </c>
      <c r="O156" s="37">
        <f t="shared" si="10"/>
        <v>56289.2</v>
      </c>
      <c r="P156" s="38"/>
    </row>
    <row r="157" spans="1:16" s="16" customFormat="1" ht="14.25">
      <c r="A157" s="28">
        <v>34</v>
      </c>
      <c r="B157" s="29" t="s">
        <v>117</v>
      </c>
      <c r="C157" s="28" t="s">
        <v>101</v>
      </c>
      <c r="D157" s="30" t="s">
        <v>629</v>
      </c>
      <c r="E157" s="200">
        <v>74243</v>
      </c>
      <c r="F157" s="31">
        <v>1</v>
      </c>
      <c r="G157" s="20">
        <v>36</v>
      </c>
      <c r="H157" s="32">
        <v>51482</v>
      </c>
      <c r="I157" s="33">
        <v>41185</v>
      </c>
      <c r="J157" s="34">
        <f t="shared" si="11"/>
        <v>51481.25</v>
      </c>
      <c r="K157" s="35">
        <f t="shared" si="12"/>
        <v>51482</v>
      </c>
      <c r="L157" s="16">
        <f t="shared" si="13"/>
        <v>48907.9</v>
      </c>
      <c r="M157" s="16">
        <f t="shared" si="14"/>
        <v>48908</v>
      </c>
      <c r="N157" s="36">
        <v>48908</v>
      </c>
      <c r="O157" s="37">
        <f t="shared" si="10"/>
        <v>53798.8</v>
      </c>
      <c r="P157" s="38"/>
    </row>
    <row r="158" spans="1:16" s="16" customFormat="1" ht="14.25">
      <c r="A158" s="28">
        <v>35</v>
      </c>
      <c r="B158" s="27" t="s">
        <v>118</v>
      </c>
      <c r="C158" s="28" t="s">
        <v>101</v>
      </c>
      <c r="D158" s="30" t="s">
        <v>630</v>
      </c>
      <c r="E158" s="200">
        <v>75335</v>
      </c>
      <c r="F158" s="31">
        <v>1</v>
      </c>
      <c r="G158" s="20">
        <v>36</v>
      </c>
      <c r="H158" s="32">
        <v>52240</v>
      </c>
      <c r="I158" s="33">
        <v>41792</v>
      </c>
      <c r="J158" s="34">
        <f t="shared" si="11"/>
        <v>52240</v>
      </c>
      <c r="K158" s="35">
        <f t="shared" si="12"/>
        <v>52240</v>
      </c>
      <c r="L158" s="16">
        <f t="shared" si="13"/>
        <v>49628</v>
      </c>
      <c r="M158" s="16">
        <f t="shared" si="14"/>
        <v>49628</v>
      </c>
      <c r="N158" s="36">
        <v>49628</v>
      </c>
      <c r="O158" s="37">
        <f t="shared" si="10"/>
        <v>54590.8</v>
      </c>
      <c r="P158" s="38"/>
    </row>
    <row r="159" spans="1:16" s="16" customFormat="1" ht="14.25">
      <c r="A159" s="28">
        <v>36</v>
      </c>
      <c r="B159" s="29" t="s">
        <v>631</v>
      </c>
      <c r="C159" s="28" t="s">
        <v>101</v>
      </c>
      <c r="D159" s="30" t="s">
        <v>632</v>
      </c>
      <c r="E159" s="200">
        <v>77679</v>
      </c>
      <c r="F159" s="31">
        <v>1</v>
      </c>
      <c r="G159" s="20">
        <v>36</v>
      </c>
      <c r="H159" s="32">
        <v>53865</v>
      </c>
      <c r="I159" s="33">
        <v>43092</v>
      </c>
      <c r="J159" s="34">
        <f t="shared" si="11"/>
        <v>53865</v>
      </c>
      <c r="K159" s="35">
        <f t="shared" si="12"/>
        <v>53865</v>
      </c>
      <c r="L159" s="16">
        <f t="shared" si="13"/>
        <v>51171.75</v>
      </c>
      <c r="M159" s="16">
        <f t="shared" si="14"/>
        <v>51172</v>
      </c>
      <c r="N159" s="36">
        <v>51172</v>
      </c>
      <c r="O159" s="37">
        <f t="shared" si="10"/>
        <v>56289.2</v>
      </c>
      <c r="P159" s="38"/>
    </row>
    <row r="160" spans="1:16" s="16" customFormat="1" ht="14.25">
      <c r="A160" s="28">
        <v>37</v>
      </c>
      <c r="B160" s="29" t="s">
        <v>431</v>
      </c>
      <c r="C160" s="28" t="s">
        <v>101</v>
      </c>
      <c r="D160" s="30" t="s">
        <v>633</v>
      </c>
      <c r="E160" s="200">
        <v>98017</v>
      </c>
      <c r="F160" s="31">
        <v>1</v>
      </c>
      <c r="G160" s="20">
        <v>36</v>
      </c>
      <c r="H160" s="32">
        <v>67968</v>
      </c>
      <c r="I160" s="33">
        <v>54374</v>
      </c>
      <c r="J160" s="34">
        <f t="shared" si="11"/>
        <v>67967.5</v>
      </c>
      <c r="K160" s="35">
        <f t="shared" si="12"/>
        <v>67968</v>
      </c>
      <c r="L160" s="16">
        <f t="shared" si="13"/>
        <v>64569.6</v>
      </c>
      <c r="M160" s="16">
        <f t="shared" si="14"/>
        <v>64570</v>
      </c>
      <c r="N160" s="36">
        <v>64570</v>
      </c>
      <c r="O160" s="37">
        <f t="shared" si="10"/>
        <v>71027</v>
      </c>
      <c r="P160" s="38"/>
    </row>
    <row r="161" spans="1:16" s="16" customFormat="1" ht="14.25">
      <c r="A161" s="28">
        <v>38</v>
      </c>
      <c r="B161" s="29" t="s">
        <v>481</v>
      </c>
      <c r="C161" s="28" t="s">
        <v>101</v>
      </c>
      <c r="D161" s="30" t="s">
        <v>513</v>
      </c>
      <c r="E161" s="200">
        <v>85558</v>
      </c>
      <c r="F161" s="31"/>
      <c r="G161" s="20"/>
      <c r="H161" s="32">
        <v>59328</v>
      </c>
      <c r="I161" s="33">
        <v>47462</v>
      </c>
      <c r="J161" s="34">
        <f t="shared" si="11"/>
        <v>59327.5</v>
      </c>
      <c r="K161" s="35">
        <f t="shared" si="12"/>
        <v>59328</v>
      </c>
      <c r="L161" s="16">
        <f t="shared" si="13"/>
        <v>56361.6</v>
      </c>
      <c r="M161" s="16">
        <f t="shared" si="14"/>
        <v>56362</v>
      </c>
      <c r="N161" s="36">
        <v>56362</v>
      </c>
      <c r="O161" s="37">
        <f t="shared" si="10"/>
        <v>61998.2</v>
      </c>
      <c r="P161" s="38"/>
    </row>
    <row r="162" spans="1:16" s="16" customFormat="1" ht="14.25">
      <c r="A162" s="28">
        <v>39</v>
      </c>
      <c r="B162" s="27" t="s">
        <v>119</v>
      </c>
      <c r="C162" s="28" t="s">
        <v>110</v>
      </c>
      <c r="D162" s="30" t="s">
        <v>634</v>
      </c>
      <c r="E162" s="200">
        <v>116904</v>
      </c>
      <c r="F162" s="31">
        <v>1</v>
      </c>
      <c r="G162" s="20">
        <v>63</v>
      </c>
      <c r="H162" s="32">
        <v>81065</v>
      </c>
      <c r="I162" s="33">
        <v>64852</v>
      </c>
      <c r="J162" s="34">
        <f t="shared" si="11"/>
        <v>81065</v>
      </c>
      <c r="K162" s="35">
        <f t="shared" si="12"/>
        <v>81065</v>
      </c>
      <c r="L162" s="16">
        <f t="shared" si="13"/>
        <v>77011.75</v>
      </c>
      <c r="M162" s="16">
        <f t="shared" si="14"/>
        <v>77012</v>
      </c>
      <c r="N162" s="36">
        <v>77012</v>
      </c>
      <c r="O162" s="37">
        <f t="shared" si="10"/>
        <v>84713.2</v>
      </c>
      <c r="P162" s="38"/>
    </row>
    <row r="163" spans="1:16" s="16" customFormat="1" ht="14.25">
      <c r="A163" s="28">
        <v>40</v>
      </c>
      <c r="B163" s="53" t="s">
        <v>398</v>
      </c>
      <c r="C163" s="52" t="s">
        <v>101</v>
      </c>
      <c r="D163" s="30" t="s">
        <v>399</v>
      </c>
      <c r="E163" s="200">
        <v>279349</v>
      </c>
      <c r="F163" s="31">
        <v>1</v>
      </c>
      <c r="G163" s="20">
        <v>108</v>
      </c>
      <c r="H163" s="32">
        <v>193709</v>
      </c>
      <c r="I163" s="33">
        <v>154967</v>
      </c>
      <c r="J163" s="34">
        <f t="shared" si="11"/>
        <v>193708.75</v>
      </c>
      <c r="K163" s="35">
        <f t="shared" si="12"/>
        <v>193709</v>
      </c>
      <c r="L163" s="16">
        <f t="shared" si="13"/>
        <v>184023.55</v>
      </c>
      <c r="M163" s="16">
        <f t="shared" si="14"/>
        <v>184024</v>
      </c>
      <c r="N163" s="36">
        <v>184024</v>
      </c>
      <c r="O163" s="37">
        <f t="shared" si="10"/>
        <v>202426.4</v>
      </c>
      <c r="P163" s="38"/>
    </row>
    <row r="164" spans="1:16" s="16" customFormat="1" ht="25.5">
      <c r="A164" s="104">
        <v>41</v>
      </c>
      <c r="B164" s="126" t="s">
        <v>120</v>
      </c>
      <c r="C164" s="52" t="s">
        <v>110</v>
      </c>
      <c r="D164" s="30" t="s">
        <v>635</v>
      </c>
      <c r="E164" s="200">
        <v>116472</v>
      </c>
      <c r="F164" s="31">
        <v>1</v>
      </c>
      <c r="G164" s="20">
        <v>63</v>
      </c>
      <c r="H164" s="32">
        <v>80765</v>
      </c>
      <c r="I164" s="33">
        <v>64612</v>
      </c>
      <c r="J164" s="34">
        <f t="shared" si="11"/>
        <v>80765</v>
      </c>
      <c r="K164" s="35">
        <f t="shared" si="12"/>
        <v>80765</v>
      </c>
      <c r="L164" s="16">
        <f t="shared" si="13"/>
        <v>76726.75</v>
      </c>
      <c r="M164" s="16">
        <f t="shared" si="14"/>
        <v>76727</v>
      </c>
      <c r="N164" s="36">
        <v>76727</v>
      </c>
      <c r="O164" s="37">
        <f t="shared" si="10"/>
        <v>84399.7</v>
      </c>
      <c r="P164" s="38"/>
    </row>
    <row r="165" spans="1:16" s="16" customFormat="1" ht="14.25">
      <c r="A165" s="28">
        <v>42</v>
      </c>
      <c r="B165" s="29" t="s">
        <v>121</v>
      </c>
      <c r="C165" s="28" t="s">
        <v>110</v>
      </c>
      <c r="D165" s="30" t="s">
        <v>636</v>
      </c>
      <c r="E165" s="200">
        <v>125396</v>
      </c>
      <c r="F165" s="31">
        <v>1</v>
      </c>
      <c r="G165" s="20">
        <v>63</v>
      </c>
      <c r="H165" s="32">
        <v>86953</v>
      </c>
      <c r="I165" s="33">
        <v>69562</v>
      </c>
      <c r="J165" s="34">
        <f t="shared" si="11"/>
        <v>86952.5</v>
      </c>
      <c r="K165" s="35">
        <f t="shared" si="12"/>
        <v>86953</v>
      </c>
      <c r="L165" s="16">
        <f t="shared" si="13"/>
        <v>82605.35</v>
      </c>
      <c r="M165" s="16">
        <f t="shared" si="14"/>
        <v>82606</v>
      </c>
      <c r="N165" s="36">
        <v>82606</v>
      </c>
      <c r="O165" s="37">
        <f t="shared" si="10"/>
        <v>90866.6</v>
      </c>
      <c r="P165" s="38"/>
    </row>
    <row r="166" spans="1:16" s="16" customFormat="1" ht="14.25">
      <c r="A166" s="28">
        <v>43</v>
      </c>
      <c r="B166" s="29" t="s">
        <v>400</v>
      </c>
      <c r="C166" s="28" t="s">
        <v>110</v>
      </c>
      <c r="D166" s="46" t="s">
        <v>393</v>
      </c>
      <c r="E166" s="200">
        <v>153762</v>
      </c>
      <c r="F166" s="47">
        <v>1</v>
      </c>
      <c r="G166" s="20"/>
      <c r="H166" s="32">
        <v>106623</v>
      </c>
      <c r="I166" s="33">
        <v>85298</v>
      </c>
      <c r="J166" s="34">
        <f t="shared" si="11"/>
        <v>106622.5</v>
      </c>
      <c r="K166" s="35">
        <f t="shared" si="12"/>
        <v>106623</v>
      </c>
      <c r="L166" s="16">
        <f t="shared" si="13"/>
        <v>101291.85</v>
      </c>
      <c r="M166" s="16">
        <f t="shared" si="14"/>
        <v>101292</v>
      </c>
      <c r="N166" s="36">
        <v>101292</v>
      </c>
      <c r="O166" s="37">
        <f t="shared" si="10"/>
        <v>111421.2</v>
      </c>
      <c r="P166" s="38"/>
    </row>
    <row r="167" spans="1:16" s="16" customFormat="1" ht="14.25">
      <c r="A167" s="28">
        <v>44</v>
      </c>
      <c r="B167" s="29" t="s">
        <v>391</v>
      </c>
      <c r="C167" s="28" t="s">
        <v>110</v>
      </c>
      <c r="D167" s="46" t="s">
        <v>394</v>
      </c>
      <c r="E167" s="200">
        <v>157918</v>
      </c>
      <c r="F167" s="47">
        <v>1</v>
      </c>
      <c r="G167" s="20"/>
      <c r="H167" s="32">
        <v>109505</v>
      </c>
      <c r="I167" s="33">
        <v>87604</v>
      </c>
      <c r="J167" s="34">
        <f t="shared" si="11"/>
        <v>109505</v>
      </c>
      <c r="K167" s="35">
        <f t="shared" si="12"/>
        <v>109505</v>
      </c>
      <c r="L167" s="16">
        <f t="shared" si="13"/>
        <v>104029.75</v>
      </c>
      <c r="M167" s="16">
        <f t="shared" si="14"/>
        <v>104030</v>
      </c>
      <c r="N167" s="36">
        <v>104030</v>
      </c>
      <c r="O167" s="37">
        <f t="shared" si="10"/>
        <v>114433</v>
      </c>
      <c r="P167" s="38"/>
    </row>
    <row r="168" spans="1:16" s="16" customFormat="1" ht="14.25">
      <c r="A168" s="28">
        <v>45</v>
      </c>
      <c r="B168" s="29" t="s">
        <v>392</v>
      </c>
      <c r="C168" s="28" t="s">
        <v>110</v>
      </c>
      <c r="D168" s="46" t="s">
        <v>395</v>
      </c>
      <c r="E168" s="200">
        <v>140673</v>
      </c>
      <c r="F168" s="47">
        <v>1</v>
      </c>
      <c r="G168" s="20"/>
      <c r="H168" s="32">
        <v>97547</v>
      </c>
      <c r="I168" s="33">
        <v>78037</v>
      </c>
      <c r="J168" s="34">
        <f t="shared" si="11"/>
        <v>97546.25</v>
      </c>
      <c r="K168" s="35">
        <f t="shared" si="12"/>
        <v>97547</v>
      </c>
      <c r="L168" s="16">
        <f t="shared" si="13"/>
        <v>92669.65</v>
      </c>
      <c r="M168" s="16">
        <f t="shared" si="14"/>
        <v>92670</v>
      </c>
      <c r="N168" s="36">
        <v>92670</v>
      </c>
      <c r="O168" s="37">
        <f t="shared" si="10"/>
        <v>101937</v>
      </c>
      <c r="P168" s="38"/>
    </row>
    <row r="169" spans="1:16" s="16" customFormat="1" ht="14.25">
      <c r="A169" s="28">
        <v>46</v>
      </c>
      <c r="B169" s="29" t="s">
        <v>449</v>
      </c>
      <c r="C169" s="28" t="s">
        <v>110</v>
      </c>
      <c r="D169" s="46" t="s">
        <v>637</v>
      </c>
      <c r="E169" s="200">
        <v>107385</v>
      </c>
      <c r="F169" s="47">
        <v>1</v>
      </c>
      <c r="G169" s="20">
        <v>63</v>
      </c>
      <c r="H169" s="32">
        <v>74464</v>
      </c>
      <c r="I169" s="33">
        <v>59571</v>
      </c>
      <c r="J169" s="34">
        <f t="shared" si="11"/>
        <v>74463.75</v>
      </c>
      <c r="K169" s="35">
        <f t="shared" si="12"/>
        <v>74464</v>
      </c>
      <c r="L169" s="16">
        <f t="shared" si="13"/>
        <v>70740.8</v>
      </c>
      <c r="M169" s="16">
        <f t="shared" si="14"/>
        <v>70741</v>
      </c>
      <c r="N169" s="36">
        <v>70741</v>
      </c>
      <c r="O169" s="37">
        <f t="shared" si="10"/>
        <v>77815.1</v>
      </c>
      <c r="P169" s="38"/>
    </row>
    <row r="170" spans="1:16" s="16" customFormat="1" ht="14.25">
      <c r="A170" s="127">
        <v>47</v>
      </c>
      <c r="B170" s="128" t="s">
        <v>557</v>
      </c>
      <c r="C170" s="96" t="s">
        <v>558</v>
      </c>
      <c r="D170" s="129" t="s">
        <v>559</v>
      </c>
      <c r="E170" s="200"/>
      <c r="F170" s="130">
        <v>1</v>
      </c>
      <c r="G170" s="98"/>
      <c r="H170" s="32">
        <v>0</v>
      </c>
      <c r="I170" s="33"/>
      <c r="J170" s="34"/>
      <c r="K170" s="35"/>
      <c r="L170" s="16">
        <f t="shared" si="13"/>
        <v>0</v>
      </c>
      <c r="M170" s="16">
        <f t="shared" si="14"/>
        <v>0</v>
      </c>
      <c r="N170" s="36">
        <v>0</v>
      </c>
      <c r="O170" s="37">
        <f t="shared" si="10"/>
        <v>0</v>
      </c>
      <c r="P170" s="38"/>
    </row>
    <row r="171" spans="1:16" s="16" customFormat="1" ht="25.5">
      <c r="A171" s="79">
        <v>48</v>
      </c>
      <c r="B171" s="29" t="s">
        <v>554</v>
      </c>
      <c r="C171" s="28" t="s">
        <v>535</v>
      </c>
      <c r="D171" s="46" t="s">
        <v>536</v>
      </c>
      <c r="E171" s="200">
        <v>260915</v>
      </c>
      <c r="F171" s="47"/>
      <c r="G171" s="20"/>
      <c r="H171" s="32">
        <v>190000</v>
      </c>
      <c r="I171" s="33">
        <v>152000</v>
      </c>
      <c r="J171" s="34">
        <f t="shared" si="11"/>
        <v>190000</v>
      </c>
      <c r="K171" s="35">
        <f t="shared" si="12"/>
        <v>190000</v>
      </c>
      <c r="L171" s="103">
        <f>(H171*93)/100</f>
        <v>176700</v>
      </c>
      <c r="M171" s="16">
        <f t="shared" si="14"/>
        <v>176700</v>
      </c>
      <c r="N171" s="36">
        <v>176700</v>
      </c>
      <c r="O171" s="37">
        <f>N171*107/100</f>
        <v>189069</v>
      </c>
      <c r="P171" s="38"/>
    </row>
    <row r="172" spans="1:16" s="16" customFormat="1" ht="14.25">
      <c r="A172" s="79">
        <v>49</v>
      </c>
      <c r="B172" s="29" t="s">
        <v>508</v>
      </c>
      <c r="C172" s="28"/>
      <c r="D172" s="30" t="s">
        <v>638</v>
      </c>
      <c r="E172" s="200">
        <v>171858</v>
      </c>
      <c r="F172" s="71"/>
      <c r="G172" s="20"/>
      <c r="H172" s="32">
        <v>125147</v>
      </c>
      <c r="I172" s="33">
        <v>100117</v>
      </c>
      <c r="J172" s="34">
        <f t="shared" si="11"/>
        <v>125146.25</v>
      </c>
      <c r="K172" s="35">
        <f t="shared" si="12"/>
        <v>125147</v>
      </c>
      <c r="L172" s="103">
        <f>(H172*93)/100</f>
        <v>116386.71</v>
      </c>
      <c r="M172" s="16">
        <f t="shared" si="14"/>
        <v>116387</v>
      </c>
      <c r="N172" s="36">
        <v>116387</v>
      </c>
      <c r="O172" s="37">
        <f>N172*107/100</f>
        <v>124534.09</v>
      </c>
      <c r="P172" s="38"/>
    </row>
    <row r="173" spans="1:16" s="3" customFormat="1" ht="18" customHeight="1">
      <c r="A173" s="74"/>
      <c r="B173" s="81"/>
      <c r="C173" s="82"/>
      <c r="D173" s="94" t="s">
        <v>385</v>
      </c>
      <c r="E173" s="166"/>
      <c r="F173" s="131"/>
      <c r="G173" s="88"/>
      <c r="H173" s="32">
        <v>0</v>
      </c>
      <c r="I173" s="33">
        <v>0</v>
      </c>
      <c r="J173" s="34">
        <f t="shared" si="11"/>
        <v>0</v>
      </c>
      <c r="K173" s="35">
        <f t="shared" si="12"/>
        <v>0</v>
      </c>
      <c r="L173" s="16">
        <f t="shared" si="13"/>
        <v>0</v>
      </c>
      <c r="M173" s="16">
        <f t="shared" si="14"/>
        <v>0</v>
      </c>
      <c r="N173" s="36">
        <v>0</v>
      </c>
      <c r="O173" s="37">
        <f t="shared" si="10"/>
        <v>0</v>
      </c>
      <c r="P173" s="38"/>
    </row>
    <row r="174" spans="1:16" s="16" customFormat="1" ht="14.25">
      <c r="A174" s="28">
        <v>50</v>
      </c>
      <c r="B174" s="27" t="s">
        <v>386</v>
      </c>
      <c r="C174" s="28" t="s">
        <v>7</v>
      </c>
      <c r="D174" s="30" t="s">
        <v>388</v>
      </c>
      <c r="E174" s="200">
        <v>158308</v>
      </c>
      <c r="F174" s="132">
        <v>1</v>
      </c>
      <c r="G174" s="106"/>
      <c r="H174" s="32">
        <v>109775</v>
      </c>
      <c r="I174" s="33">
        <v>87820</v>
      </c>
      <c r="J174" s="34">
        <f t="shared" si="11"/>
        <v>109775</v>
      </c>
      <c r="K174" s="35">
        <f t="shared" si="12"/>
        <v>109775</v>
      </c>
      <c r="L174" s="16">
        <f t="shared" si="13"/>
        <v>104286.25</v>
      </c>
      <c r="M174" s="16">
        <f t="shared" si="14"/>
        <v>104287</v>
      </c>
      <c r="N174" s="36">
        <v>104287</v>
      </c>
      <c r="O174" s="37">
        <f t="shared" si="10"/>
        <v>114715.7</v>
      </c>
      <c r="P174" s="38"/>
    </row>
    <row r="175" spans="1:16" s="16" customFormat="1" ht="14.25">
      <c r="A175" s="28">
        <v>51</v>
      </c>
      <c r="B175" s="27" t="s">
        <v>425</v>
      </c>
      <c r="C175" s="28"/>
      <c r="D175" s="30" t="s">
        <v>388</v>
      </c>
      <c r="E175" s="200">
        <v>109799</v>
      </c>
      <c r="F175" s="132">
        <v>1</v>
      </c>
      <c r="G175" s="106"/>
      <c r="H175" s="32">
        <v>79955</v>
      </c>
      <c r="I175" s="33">
        <v>63964</v>
      </c>
      <c r="J175" s="34">
        <f t="shared" si="11"/>
        <v>79955</v>
      </c>
      <c r="K175" s="35">
        <f t="shared" si="12"/>
        <v>79955</v>
      </c>
      <c r="L175" s="103">
        <f>(H175*93)/100</f>
        <v>74358.15</v>
      </c>
      <c r="M175" s="16">
        <f t="shared" si="14"/>
        <v>74359</v>
      </c>
      <c r="N175" s="36">
        <v>74359</v>
      </c>
      <c r="O175" s="37">
        <f>N175*107/100</f>
        <v>79564.13</v>
      </c>
      <c r="P175" s="38"/>
    </row>
    <row r="176" spans="1:16" s="16" customFormat="1" ht="14.25">
      <c r="A176" s="28">
        <v>52</v>
      </c>
      <c r="B176" s="27" t="s">
        <v>387</v>
      </c>
      <c r="C176" s="28" t="s">
        <v>96</v>
      </c>
      <c r="D176" s="30" t="s">
        <v>389</v>
      </c>
      <c r="E176" s="200">
        <v>245760</v>
      </c>
      <c r="F176" s="132">
        <v>1</v>
      </c>
      <c r="G176" s="106"/>
      <c r="H176" s="32">
        <v>170417</v>
      </c>
      <c r="I176" s="33">
        <v>136333</v>
      </c>
      <c r="J176" s="34">
        <f t="shared" si="11"/>
        <v>170416.25</v>
      </c>
      <c r="K176" s="35">
        <f t="shared" si="12"/>
        <v>170417</v>
      </c>
      <c r="L176" s="16">
        <f t="shared" si="13"/>
        <v>161896.15</v>
      </c>
      <c r="M176" s="16">
        <f t="shared" si="14"/>
        <v>161897</v>
      </c>
      <c r="N176" s="36">
        <v>161897</v>
      </c>
      <c r="O176" s="37">
        <f t="shared" si="10"/>
        <v>178086.7</v>
      </c>
      <c r="P176" s="38"/>
    </row>
    <row r="177" spans="1:16" s="16" customFormat="1" ht="14.25">
      <c r="A177" s="28">
        <v>53</v>
      </c>
      <c r="B177" s="27" t="s">
        <v>426</v>
      </c>
      <c r="C177" s="28"/>
      <c r="D177" s="30" t="s">
        <v>389</v>
      </c>
      <c r="E177" s="200">
        <v>129600</v>
      </c>
      <c r="F177" s="132">
        <v>1</v>
      </c>
      <c r="G177" s="106"/>
      <c r="H177" s="32">
        <v>94375</v>
      </c>
      <c r="I177" s="33">
        <v>75500</v>
      </c>
      <c r="J177" s="34">
        <f t="shared" si="11"/>
        <v>94375</v>
      </c>
      <c r="K177" s="35">
        <f t="shared" si="12"/>
        <v>94375</v>
      </c>
      <c r="L177" s="103">
        <f>(H177*93)/100</f>
        <v>87768.75</v>
      </c>
      <c r="M177" s="16">
        <f t="shared" si="14"/>
        <v>87769</v>
      </c>
      <c r="N177" s="36">
        <v>87769</v>
      </c>
      <c r="O177" s="37">
        <f>N177*107/100</f>
        <v>93912.83</v>
      </c>
      <c r="P177" s="38"/>
    </row>
    <row r="178" spans="1:16" s="16" customFormat="1" ht="14.25">
      <c r="A178" s="28">
        <v>54</v>
      </c>
      <c r="B178" s="27" t="s">
        <v>427</v>
      </c>
      <c r="C178" s="28"/>
      <c r="D178" s="30" t="s">
        <v>424</v>
      </c>
      <c r="E178" s="200">
        <v>119648</v>
      </c>
      <c r="F178" s="105">
        <v>1</v>
      </c>
      <c r="G178" s="106"/>
      <c r="H178" s="32">
        <v>87128</v>
      </c>
      <c r="I178" s="33">
        <v>69702</v>
      </c>
      <c r="J178" s="34">
        <f t="shared" si="11"/>
        <v>87127.5</v>
      </c>
      <c r="K178" s="35">
        <f t="shared" si="12"/>
        <v>87128</v>
      </c>
      <c r="L178" s="103">
        <f>(H178*93)/100</f>
        <v>81029.04</v>
      </c>
      <c r="M178" s="16">
        <f t="shared" si="14"/>
        <v>81030</v>
      </c>
      <c r="N178" s="36">
        <v>81030</v>
      </c>
      <c r="O178" s="37">
        <f>N178*107/100</f>
        <v>86702.1</v>
      </c>
      <c r="P178" s="38"/>
    </row>
    <row r="179" spans="1:16" s="16" customFormat="1" ht="14.25">
      <c r="A179" s="28">
        <v>55</v>
      </c>
      <c r="B179" s="27" t="s">
        <v>439</v>
      </c>
      <c r="C179" s="28" t="s">
        <v>110</v>
      </c>
      <c r="D179" s="30" t="s">
        <v>445</v>
      </c>
      <c r="E179" s="200">
        <v>204418</v>
      </c>
      <c r="F179" s="105"/>
      <c r="G179" s="108"/>
      <c r="H179" s="32">
        <v>141749</v>
      </c>
      <c r="I179" s="33">
        <v>113399</v>
      </c>
      <c r="J179" s="34">
        <f t="shared" si="11"/>
        <v>141748.75</v>
      </c>
      <c r="K179" s="35">
        <f t="shared" si="12"/>
        <v>141749</v>
      </c>
      <c r="L179" s="16">
        <f t="shared" si="13"/>
        <v>134661.55</v>
      </c>
      <c r="M179" s="16">
        <f t="shared" si="14"/>
        <v>134662</v>
      </c>
      <c r="N179" s="36">
        <v>134662</v>
      </c>
      <c r="O179" s="37">
        <f t="shared" si="10"/>
        <v>148128.2</v>
      </c>
      <c r="P179" s="38"/>
    </row>
    <row r="180" spans="1:16" s="16" customFormat="1" ht="14.25">
      <c r="A180" s="28">
        <v>56</v>
      </c>
      <c r="B180" s="27" t="s">
        <v>568</v>
      </c>
      <c r="C180" s="28" t="s">
        <v>7</v>
      </c>
      <c r="D180" s="30" t="s">
        <v>574</v>
      </c>
      <c r="E180" s="200">
        <v>89562</v>
      </c>
      <c r="F180" s="105"/>
      <c r="G180" s="108">
        <v>49</v>
      </c>
      <c r="H180" s="32"/>
      <c r="I180" s="33"/>
      <c r="J180" s="34"/>
      <c r="K180" s="35"/>
      <c r="N180" s="36">
        <v>59000</v>
      </c>
      <c r="O180" s="37">
        <f t="shared" si="10"/>
        <v>64900</v>
      </c>
      <c r="P180" s="38"/>
    </row>
    <row r="181" spans="1:16" s="16" customFormat="1" ht="14.25">
      <c r="A181" s="28">
        <v>57</v>
      </c>
      <c r="B181" s="27" t="s">
        <v>569</v>
      </c>
      <c r="C181" s="28" t="s">
        <v>81</v>
      </c>
      <c r="D181" s="30" t="s">
        <v>575</v>
      </c>
      <c r="E181" s="200">
        <v>93357</v>
      </c>
      <c r="F181" s="105"/>
      <c r="G181" s="108">
        <v>49</v>
      </c>
      <c r="H181" s="32"/>
      <c r="I181" s="33"/>
      <c r="J181" s="34"/>
      <c r="K181" s="35"/>
      <c r="N181" s="36">
        <v>61500</v>
      </c>
      <c r="O181" s="37">
        <f t="shared" si="10"/>
        <v>67650</v>
      </c>
      <c r="P181" s="38"/>
    </row>
    <row r="182" spans="1:16" s="16" customFormat="1" ht="14.25">
      <c r="A182" s="28">
        <v>58</v>
      </c>
      <c r="B182" s="27" t="s">
        <v>570</v>
      </c>
      <c r="C182" s="28" t="s">
        <v>96</v>
      </c>
      <c r="D182" s="30" t="s">
        <v>573</v>
      </c>
      <c r="E182" s="200">
        <v>134343</v>
      </c>
      <c r="F182" s="105"/>
      <c r="G182" s="108">
        <v>76</v>
      </c>
      <c r="H182" s="32"/>
      <c r="I182" s="33"/>
      <c r="J182" s="34"/>
      <c r="K182" s="35"/>
      <c r="N182" s="36">
        <v>88500</v>
      </c>
      <c r="O182" s="37">
        <f t="shared" si="10"/>
        <v>97350</v>
      </c>
      <c r="P182" s="38"/>
    </row>
    <row r="183" spans="1:16" s="16" customFormat="1" ht="14.25">
      <c r="A183" s="28">
        <v>59</v>
      </c>
      <c r="B183" s="27" t="s">
        <v>571</v>
      </c>
      <c r="C183" s="28" t="s">
        <v>96</v>
      </c>
      <c r="D183" s="30" t="s">
        <v>572</v>
      </c>
      <c r="E183" s="200">
        <v>134343</v>
      </c>
      <c r="F183" s="105"/>
      <c r="G183" s="108">
        <v>76</v>
      </c>
      <c r="H183" s="32"/>
      <c r="I183" s="33"/>
      <c r="J183" s="34"/>
      <c r="K183" s="35"/>
      <c r="N183" s="36">
        <v>88500</v>
      </c>
      <c r="O183" s="37">
        <f t="shared" si="10"/>
        <v>97350</v>
      </c>
      <c r="P183" s="38"/>
    </row>
    <row r="184" spans="1:16" s="16" customFormat="1" ht="14.25">
      <c r="A184" s="28">
        <v>60</v>
      </c>
      <c r="B184" s="27" t="s">
        <v>437</v>
      </c>
      <c r="C184" s="28" t="s">
        <v>110</v>
      </c>
      <c r="D184" s="30" t="s">
        <v>411</v>
      </c>
      <c r="E184" s="200">
        <v>177843</v>
      </c>
      <c r="F184" s="105"/>
      <c r="G184" s="106"/>
      <c r="H184" s="32">
        <v>123322</v>
      </c>
      <c r="I184" s="33">
        <v>98657</v>
      </c>
      <c r="J184" s="34">
        <f t="shared" si="11"/>
        <v>123321.25</v>
      </c>
      <c r="K184" s="35">
        <f t="shared" si="12"/>
        <v>123322</v>
      </c>
      <c r="L184" s="16">
        <f t="shared" si="13"/>
        <v>117155.9</v>
      </c>
      <c r="M184" s="16">
        <f t="shared" si="14"/>
        <v>117156</v>
      </c>
      <c r="N184" s="36">
        <v>117156</v>
      </c>
      <c r="O184" s="37">
        <f t="shared" si="10"/>
        <v>128871.6</v>
      </c>
      <c r="P184" s="38"/>
    </row>
    <row r="185" spans="1:16" s="6" customFormat="1" ht="18" customHeight="1">
      <c r="A185" s="19"/>
      <c r="B185" s="81"/>
      <c r="C185" s="82"/>
      <c r="D185" s="94" t="s">
        <v>270</v>
      </c>
      <c r="E185" s="166"/>
      <c r="F185" s="133"/>
      <c r="G185" s="134"/>
      <c r="H185" s="32">
        <v>0</v>
      </c>
      <c r="I185" s="33">
        <v>0</v>
      </c>
      <c r="J185" s="34">
        <f t="shared" si="11"/>
        <v>0</v>
      </c>
      <c r="K185" s="35">
        <f t="shared" si="12"/>
        <v>0</v>
      </c>
      <c r="L185" s="16">
        <f t="shared" si="13"/>
        <v>0</v>
      </c>
      <c r="M185" s="16">
        <f t="shared" si="14"/>
        <v>0</v>
      </c>
      <c r="N185" s="36">
        <v>0</v>
      </c>
      <c r="O185" s="37">
        <f t="shared" si="10"/>
        <v>0</v>
      </c>
      <c r="P185" s="38"/>
    </row>
    <row r="186" spans="1:16" s="24" customFormat="1" ht="25.5">
      <c r="A186" s="28">
        <v>61</v>
      </c>
      <c r="B186" s="53" t="s">
        <v>122</v>
      </c>
      <c r="C186" s="52" t="s">
        <v>96</v>
      </c>
      <c r="D186" s="30" t="s">
        <v>639</v>
      </c>
      <c r="E186" s="200">
        <v>74573</v>
      </c>
      <c r="F186" s="135">
        <v>1</v>
      </c>
      <c r="G186" s="136">
        <v>44</v>
      </c>
      <c r="H186" s="32">
        <v>51710</v>
      </c>
      <c r="I186" s="33">
        <v>41368</v>
      </c>
      <c r="J186" s="34">
        <f t="shared" si="11"/>
        <v>51710</v>
      </c>
      <c r="K186" s="35">
        <f t="shared" si="12"/>
        <v>51710</v>
      </c>
      <c r="L186" s="16">
        <f t="shared" si="13"/>
        <v>49124.5</v>
      </c>
      <c r="M186" s="16">
        <f t="shared" si="14"/>
        <v>49125</v>
      </c>
      <c r="N186" s="36">
        <v>49125</v>
      </c>
      <c r="O186" s="37">
        <f t="shared" si="10"/>
        <v>54037.5</v>
      </c>
      <c r="P186" s="38"/>
    </row>
    <row r="187" spans="1:16" s="24" customFormat="1" ht="25.5">
      <c r="A187" s="52">
        <v>62</v>
      </c>
      <c r="B187" s="53" t="s">
        <v>313</v>
      </c>
      <c r="C187" s="52" t="s">
        <v>96</v>
      </c>
      <c r="D187" s="30" t="s">
        <v>640</v>
      </c>
      <c r="E187" s="200">
        <v>67490</v>
      </c>
      <c r="F187" s="137">
        <v>1</v>
      </c>
      <c r="G187" s="136">
        <v>44</v>
      </c>
      <c r="H187" s="32">
        <v>46800</v>
      </c>
      <c r="I187" s="33">
        <v>37440</v>
      </c>
      <c r="J187" s="34">
        <f t="shared" si="11"/>
        <v>46800</v>
      </c>
      <c r="K187" s="35">
        <f t="shared" si="12"/>
        <v>46800</v>
      </c>
      <c r="L187" s="16">
        <f t="shared" si="13"/>
        <v>44460</v>
      </c>
      <c r="M187" s="16">
        <f t="shared" si="14"/>
        <v>44460</v>
      </c>
      <c r="N187" s="36">
        <v>44460</v>
      </c>
      <c r="O187" s="37">
        <f t="shared" si="10"/>
        <v>48906</v>
      </c>
      <c r="P187" s="38"/>
    </row>
    <row r="188" spans="1:16" s="16" customFormat="1" ht="14.25">
      <c r="A188" s="28">
        <v>63</v>
      </c>
      <c r="B188" s="29" t="s">
        <v>123</v>
      </c>
      <c r="C188" s="28" t="s">
        <v>96</v>
      </c>
      <c r="D188" s="46" t="s">
        <v>641</v>
      </c>
      <c r="E188" s="200">
        <v>73652</v>
      </c>
      <c r="F188" s="47">
        <v>1</v>
      </c>
      <c r="G188" s="20">
        <v>43</v>
      </c>
      <c r="H188" s="32">
        <v>51072</v>
      </c>
      <c r="I188" s="33">
        <v>40857</v>
      </c>
      <c r="J188" s="34">
        <f t="shared" si="11"/>
        <v>51071.25</v>
      </c>
      <c r="K188" s="35">
        <f t="shared" si="12"/>
        <v>51072</v>
      </c>
      <c r="L188" s="16">
        <f t="shared" si="13"/>
        <v>48518.4</v>
      </c>
      <c r="M188" s="16">
        <f t="shared" si="14"/>
        <v>48519</v>
      </c>
      <c r="N188" s="36">
        <v>48519</v>
      </c>
      <c r="O188" s="37">
        <f t="shared" si="10"/>
        <v>53370.9</v>
      </c>
      <c r="P188" s="38"/>
    </row>
    <row r="189" spans="1:16" s="6" customFormat="1" ht="18">
      <c r="A189" s="19"/>
      <c r="B189" s="138"/>
      <c r="C189" s="139"/>
      <c r="D189" s="140" t="s">
        <v>271</v>
      </c>
      <c r="E189" s="166"/>
      <c r="F189" s="141"/>
      <c r="G189" s="142"/>
      <c r="H189" s="32">
        <v>0</v>
      </c>
      <c r="I189" s="33">
        <v>0</v>
      </c>
      <c r="J189" s="34">
        <f t="shared" si="11"/>
        <v>0</v>
      </c>
      <c r="K189" s="35">
        <f t="shared" si="12"/>
        <v>0</v>
      </c>
      <c r="L189" s="16">
        <f t="shared" si="13"/>
        <v>0</v>
      </c>
      <c r="M189" s="16">
        <f t="shared" si="14"/>
        <v>0</v>
      </c>
      <c r="N189" s="36">
        <v>0</v>
      </c>
      <c r="O189" s="37">
        <f t="shared" si="10"/>
        <v>0</v>
      </c>
      <c r="P189" s="38"/>
    </row>
    <row r="190" spans="1:16" s="24" customFormat="1" ht="14.25">
      <c r="A190" s="29">
        <v>64</v>
      </c>
      <c r="B190" s="27" t="s">
        <v>485</v>
      </c>
      <c r="C190" s="27"/>
      <c r="D190" s="30" t="s">
        <v>403</v>
      </c>
      <c r="E190" s="200">
        <v>118117</v>
      </c>
      <c r="F190" s="105"/>
      <c r="G190" s="108"/>
      <c r="H190" s="32">
        <v>83667</v>
      </c>
      <c r="I190" s="33">
        <v>66933</v>
      </c>
      <c r="J190" s="34">
        <f t="shared" si="11"/>
        <v>83666.25</v>
      </c>
      <c r="K190" s="35">
        <f t="shared" si="12"/>
        <v>83667</v>
      </c>
      <c r="L190" s="103">
        <f>(H190*93)/100</f>
        <v>77810.31</v>
      </c>
      <c r="M190" s="16">
        <f t="shared" si="14"/>
        <v>77811</v>
      </c>
      <c r="N190" s="36">
        <v>77811</v>
      </c>
      <c r="O190" s="37">
        <f t="shared" si="10"/>
        <v>85592.1</v>
      </c>
      <c r="P190" s="38"/>
    </row>
    <row r="191" spans="1:16" s="16" customFormat="1" ht="25.5">
      <c r="A191" s="52">
        <v>65</v>
      </c>
      <c r="B191" s="53" t="s">
        <v>124</v>
      </c>
      <c r="C191" s="52" t="s">
        <v>110</v>
      </c>
      <c r="D191" s="30" t="s">
        <v>642</v>
      </c>
      <c r="E191" s="200">
        <v>287560</v>
      </c>
      <c r="F191" s="31">
        <v>1</v>
      </c>
      <c r="G191" s="20">
        <v>105</v>
      </c>
      <c r="H191" s="32">
        <v>204993</v>
      </c>
      <c r="I191" s="33">
        <v>163994</v>
      </c>
      <c r="J191" s="34">
        <f t="shared" si="11"/>
        <v>204992.5</v>
      </c>
      <c r="K191" s="35">
        <f t="shared" si="12"/>
        <v>204993</v>
      </c>
      <c r="L191" s="16">
        <f t="shared" si="13"/>
        <v>194743.35</v>
      </c>
      <c r="M191" s="16">
        <f t="shared" si="14"/>
        <v>194744</v>
      </c>
      <c r="N191" s="36">
        <v>194744</v>
      </c>
      <c r="O191" s="37">
        <f>N191*107/100</f>
        <v>208376.08</v>
      </c>
      <c r="P191" s="38"/>
    </row>
    <row r="192" spans="1:16" s="6" customFormat="1" ht="18" customHeight="1">
      <c r="A192" s="19"/>
      <c r="B192" s="81"/>
      <c r="C192" s="82"/>
      <c r="D192" s="94" t="s">
        <v>272</v>
      </c>
      <c r="E192" s="166"/>
      <c r="F192" s="43"/>
      <c r="G192" s="44"/>
      <c r="H192" s="32">
        <v>0</v>
      </c>
      <c r="I192" s="33">
        <v>0</v>
      </c>
      <c r="J192" s="34">
        <f t="shared" si="11"/>
        <v>0</v>
      </c>
      <c r="K192" s="35">
        <f t="shared" si="12"/>
        <v>0</v>
      </c>
      <c r="L192" s="16">
        <f t="shared" si="13"/>
        <v>0</v>
      </c>
      <c r="M192" s="16">
        <f t="shared" si="14"/>
        <v>0</v>
      </c>
      <c r="N192" s="36">
        <v>0</v>
      </c>
      <c r="O192" s="37">
        <f t="shared" si="10"/>
        <v>0</v>
      </c>
      <c r="P192" s="38"/>
    </row>
    <row r="193" spans="1:16" s="16" customFormat="1" ht="14.25">
      <c r="A193" s="28">
        <v>66</v>
      </c>
      <c r="B193" s="29" t="s">
        <v>126</v>
      </c>
      <c r="C193" s="28" t="s">
        <v>96</v>
      </c>
      <c r="D193" s="50" t="s">
        <v>488</v>
      </c>
      <c r="E193" s="200">
        <v>103275</v>
      </c>
      <c r="F193" s="51">
        <v>1</v>
      </c>
      <c r="G193" s="20">
        <v>49</v>
      </c>
      <c r="H193" s="32">
        <v>71614</v>
      </c>
      <c r="I193" s="33">
        <v>57291</v>
      </c>
      <c r="J193" s="34">
        <f t="shared" si="11"/>
        <v>71613.75</v>
      </c>
      <c r="K193" s="35">
        <f t="shared" si="12"/>
        <v>71614</v>
      </c>
      <c r="L193" s="16">
        <f t="shared" si="13"/>
        <v>68033.3</v>
      </c>
      <c r="M193" s="16">
        <f t="shared" si="14"/>
        <v>68034</v>
      </c>
      <c r="N193" s="36">
        <v>68034</v>
      </c>
      <c r="O193" s="37">
        <f t="shared" si="10"/>
        <v>74837.4</v>
      </c>
      <c r="P193" s="38"/>
    </row>
    <row r="194" spans="1:16" s="16" customFormat="1" ht="25.5">
      <c r="A194" s="28">
        <v>67</v>
      </c>
      <c r="B194" s="29" t="s">
        <v>127</v>
      </c>
      <c r="C194" s="28" t="s">
        <v>96</v>
      </c>
      <c r="D194" s="46" t="s">
        <v>489</v>
      </c>
      <c r="E194" s="200">
        <v>103275</v>
      </c>
      <c r="F194" s="47">
        <v>1</v>
      </c>
      <c r="G194" s="20">
        <v>48</v>
      </c>
      <c r="H194" s="32">
        <v>71232</v>
      </c>
      <c r="I194" s="33">
        <v>56985</v>
      </c>
      <c r="J194" s="34">
        <f t="shared" si="11"/>
        <v>71231.25</v>
      </c>
      <c r="K194" s="35">
        <f t="shared" si="12"/>
        <v>71232</v>
      </c>
      <c r="L194" s="16">
        <f t="shared" si="13"/>
        <v>67670.4</v>
      </c>
      <c r="M194" s="16">
        <f t="shared" si="14"/>
        <v>67671</v>
      </c>
      <c r="N194" s="36">
        <v>67671</v>
      </c>
      <c r="O194" s="37">
        <f t="shared" si="10"/>
        <v>74438.1</v>
      </c>
      <c r="P194" s="38"/>
    </row>
    <row r="195" spans="1:16" s="6" customFormat="1" ht="18" customHeight="1">
      <c r="A195" s="19"/>
      <c r="B195" s="81"/>
      <c r="C195" s="82"/>
      <c r="D195" s="94" t="s">
        <v>273</v>
      </c>
      <c r="E195" s="166"/>
      <c r="F195" s="43"/>
      <c r="G195" s="44"/>
      <c r="H195" s="32">
        <v>0</v>
      </c>
      <c r="I195" s="33">
        <v>0</v>
      </c>
      <c r="J195" s="34">
        <f t="shared" si="11"/>
        <v>0</v>
      </c>
      <c r="K195" s="35">
        <f t="shared" si="12"/>
        <v>0</v>
      </c>
      <c r="L195" s="16">
        <f t="shared" si="13"/>
        <v>0</v>
      </c>
      <c r="M195" s="16">
        <f t="shared" si="14"/>
        <v>0</v>
      </c>
      <c r="N195" s="36">
        <v>0</v>
      </c>
      <c r="O195" s="37">
        <f t="shared" si="10"/>
        <v>0</v>
      </c>
      <c r="P195" s="38"/>
    </row>
    <row r="196" spans="1:16" s="16" customFormat="1" ht="25.5">
      <c r="A196" s="28">
        <v>68</v>
      </c>
      <c r="B196" s="29" t="s">
        <v>128</v>
      </c>
      <c r="C196" s="28" t="s">
        <v>96</v>
      </c>
      <c r="D196" s="50" t="s">
        <v>489</v>
      </c>
      <c r="E196" s="200">
        <v>102711</v>
      </c>
      <c r="F196" s="51">
        <v>1</v>
      </c>
      <c r="G196" s="20">
        <v>47</v>
      </c>
      <c r="H196" s="32">
        <v>71223</v>
      </c>
      <c r="I196" s="33">
        <v>56978</v>
      </c>
      <c r="J196" s="34">
        <f t="shared" si="11"/>
        <v>71222.5</v>
      </c>
      <c r="K196" s="35">
        <f t="shared" si="12"/>
        <v>71223</v>
      </c>
      <c r="L196" s="16">
        <f t="shared" si="13"/>
        <v>67661.85</v>
      </c>
      <c r="M196" s="16">
        <f t="shared" si="14"/>
        <v>67662</v>
      </c>
      <c r="N196" s="36">
        <v>67662</v>
      </c>
      <c r="O196" s="37">
        <f t="shared" si="10"/>
        <v>74428.2</v>
      </c>
      <c r="P196" s="38"/>
    </row>
    <row r="197" spans="1:16" s="16" customFormat="1" ht="14.25">
      <c r="A197" s="28">
        <v>69</v>
      </c>
      <c r="B197" s="29" t="s">
        <v>129</v>
      </c>
      <c r="C197" s="28" t="s">
        <v>110</v>
      </c>
      <c r="D197" s="30" t="s">
        <v>475</v>
      </c>
      <c r="E197" s="200">
        <v>210444</v>
      </c>
      <c r="F197" s="31">
        <v>1</v>
      </c>
      <c r="G197" s="20">
        <v>81</v>
      </c>
      <c r="H197" s="32">
        <v>145928</v>
      </c>
      <c r="I197" s="33">
        <v>116742</v>
      </c>
      <c r="J197" s="34">
        <f t="shared" si="11"/>
        <v>145927.5</v>
      </c>
      <c r="K197" s="35">
        <f t="shared" si="12"/>
        <v>145928</v>
      </c>
      <c r="L197" s="16">
        <f t="shared" si="13"/>
        <v>138631.6</v>
      </c>
      <c r="M197" s="16">
        <f t="shared" si="14"/>
        <v>138632</v>
      </c>
      <c r="N197" s="36">
        <v>138632</v>
      </c>
      <c r="O197" s="37">
        <f t="shared" si="10"/>
        <v>152495.2</v>
      </c>
      <c r="P197" s="38"/>
    </row>
    <row r="198" spans="1:16" s="16" customFormat="1" ht="14.25">
      <c r="A198" s="28">
        <v>70</v>
      </c>
      <c r="B198" s="29" t="s">
        <v>130</v>
      </c>
      <c r="C198" s="28" t="s">
        <v>96</v>
      </c>
      <c r="D198" s="30" t="s">
        <v>643</v>
      </c>
      <c r="E198" s="200">
        <v>399158</v>
      </c>
      <c r="F198" s="31">
        <v>1</v>
      </c>
      <c r="G198" s="20">
        <v>162</v>
      </c>
      <c r="H198" s="32">
        <v>276789</v>
      </c>
      <c r="I198" s="33">
        <v>221431</v>
      </c>
      <c r="J198" s="34">
        <f t="shared" si="11"/>
        <v>276788.75</v>
      </c>
      <c r="K198" s="35">
        <f t="shared" si="12"/>
        <v>276789</v>
      </c>
      <c r="L198" s="16">
        <f t="shared" si="13"/>
        <v>262949.55</v>
      </c>
      <c r="M198" s="16">
        <f t="shared" si="14"/>
        <v>262950</v>
      </c>
      <c r="N198" s="36">
        <v>262950</v>
      </c>
      <c r="O198" s="37">
        <f t="shared" si="10"/>
        <v>289245</v>
      </c>
      <c r="P198" s="38"/>
    </row>
    <row r="199" spans="1:16" s="16" customFormat="1" ht="14.25">
      <c r="A199" s="28">
        <v>71</v>
      </c>
      <c r="B199" s="29" t="s">
        <v>131</v>
      </c>
      <c r="C199" s="28" t="s">
        <v>96</v>
      </c>
      <c r="D199" s="30" t="s">
        <v>132</v>
      </c>
      <c r="E199" s="200">
        <v>399158</v>
      </c>
      <c r="F199" s="31">
        <v>1</v>
      </c>
      <c r="G199" s="20">
        <v>162</v>
      </c>
      <c r="H199" s="32">
        <v>276789</v>
      </c>
      <c r="I199" s="33">
        <v>221431</v>
      </c>
      <c r="J199" s="34">
        <f t="shared" si="11"/>
        <v>276788.75</v>
      </c>
      <c r="K199" s="35">
        <f t="shared" si="12"/>
        <v>276789</v>
      </c>
      <c r="L199" s="16">
        <f t="shared" si="13"/>
        <v>262949.55</v>
      </c>
      <c r="M199" s="16">
        <f t="shared" si="14"/>
        <v>262950</v>
      </c>
      <c r="N199" s="36">
        <v>262950</v>
      </c>
      <c r="O199" s="37">
        <f t="shared" si="10"/>
        <v>289245</v>
      </c>
      <c r="P199" s="38"/>
    </row>
    <row r="200" spans="1:16" s="3" customFormat="1" ht="18" customHeight="1">
      <c r="A200" s="143"/>
      <c r="B200" s="93"/>
      <c r="C200" s="93"/>
      <c r="D200" s="94" t="s">
        <v>295</v>
      </c>
      <c r="E200" s="166"/>
      <c r="F200" s="93"/>
      <c r="G200" s="95"/>
      <c r="H200" s="32">
        <v>0</v>
      </c>
      <c r="I200" s="33">
        <v>0</v>
      </c>
      <c r="J200" s="34">
        <f t="shared" si="11"/>
        <v>0</v>
      </c>
      <c r="K200" s="35">
        <f t="shared" si="12"/>
        <v>0</v>
      </c>
      <c r="L200" s="16">
        <f t="shared" si="13"/>
        <v>0</v>
      </c>
      <c r="M200" s="16">
        <f t="shared" si="14"/>
        <v>0</v>
      </c>
      <c r="N200" s="36">
        <v>0</v>
      </c>
      <c r="O200" s="37">
        <f t="shared" si="10"/>
        <v>0</v>
      </c>
      <c r="P200" s="38"/>
    </row>
    <row r="201" spans="1:16" s="6" customFormat="1" ht="18" customHeight="1">
      <c r="A201" s="19"/>
      <c r="B201" s="81"/>
      <c r="C201" s="82"/>
      <c r="D201" s="94" t="s">
        <v>307</v>
      </c>
      <c r="E201" s="166"/>
      <c r="F201" s="43"/>
      <c r="G201" s="84"/>
      <c r="H201" s="32">
        <v>0</v>
      </c>
      <c r="I201" s="33">
        <v>0</v>
      </c>
      <c r="J201" s="34">
        <f t="shared" si="11"/>
        <v>0</v>
      </c>
      <c r="K201" s="35">
        <f t="shared" si="12"/>
        <v>0</v>
      </c>
      <c r="L201" s="16">
        <f t="shared" si="13"/>
        <v>0</v>
      </c>
      <c r="M201" s="16">
        <f t="shared" si="14"/>
        <v>0</v>
      </c>
      <c r="N201" s="36">
        <v>0</v>
      </c>
      <c r="O201" s="37">
        <f t="shared" si="10"/>
        <v>0</v>
      </c>
      <c r="P201" s="38"/>
    </row>
    <row r="202" spans="1:16" s="16" customFormat="1" ht="25.5">
      <c r="A202" s="52">
        <v>1</v>
      </c>
      <c r="B202" s="53" t="s">
        <v>133</v>
      </c>
      <c r="C202" s="52" t="s">
        <v>7</v>
      </c>
      <c r="D202" s="50" t="s">
        <v>644</v>
      </c>
      <c r="E202" s="200">
        <v>30477</v>
      </c>
      <c r="F202" s="51">
        <v>1</v>
      </c>
      <c r="G202" s="20">
        <v>11</v>
      </c>
      <c r="H202" s="32">
        <v>21133</v>
      </c>
      <c r="I202" s="33">
        <v>16906</v>
      </c>
      <c r="J202" s="34">
        <f t="shared" si="11"/>
        <v>21132.5</v>
      </c>
      <c r="K202" s="35">
        <f t="shared" si="12"/>
        <v>21133</v>
      </c>
      <c r="L202" s="16">
        <f t="shared" si="13"/>
        <v>20076.35</v>
      </c>
      <c r="M202" s="16">
        <f t="shared" si="14"/>
        <v>20077</v>
      </c>
      <c r="N202" s="36">
        <v>20077</v>
      </c>
      <c r="O202" s="37">
        <f t="shared" si="10"/>
        <v>22084.7</v>
      </c>
      <c r="P202" s="38"/>
    </row>
    <row r="203" spans="1:16" s="16" customFormat="1" ht="14.25">
      <c r="A203" s="28">
        <v>2</v>
      </c>
      <c r="B203" s="29" t="s">
        <v>135</v>
      </c>
      <c r="C203" s="28" t="s">
        <v>7</v>
      </c>
      <c r="D203" s="30" t="s">
        <v>645</v>
      </c>
      <c r="E203" s="200">
        <v>31835</v>
      </c>
      <c r="F203" s="71">
        <v>1</v>
      </c>
      <c r="G203" s="20">
        <v>15</v>
      </c>
      <c r="H203" s="32">
        <v>22075</v>
      </c>
      <c r="I203" s="33">
        <v>17660</v>
      </c>
      <c r="J203" s="34">
        <f t="shared" si="11"/>
        <v>22075</v>
      </c>
      <c r="K203" s="35">
        <f t="shared" si="12"/>
        <v>22075</v>
      </c>
      <c r="L203" s="16">
        <f t="shared" si="13"/>
        <v>20971.25</v>
      </c>
      <c r="M203" s="16">
        <f t="shared" si="14"/>
        <v>20972</v>
      </c>
      <c r="N203" s="36">
        <v>20972</v>
      </c>
      <c r="O203" s="37">
        <f t="shared" si="10"/>
        <v>23069.2</v>
      </c>
      <c r="P203" s="38"/>
    </row>
    <row r="204" spans="1:16" s="16" customFormat="1" ht="38.25">
      <c r="A204" s="28">
        <v>3</v>
      </c>
      <c r="B204" s="27" t="s">
        <v>136</v>
      </c>
      <c r="C204" s="28" t="s">
        <v>7</v>
      </c>
      <c r="D204" s="144" t="s">
        <v>454</v>
      </c>
      <c r="E204" s="200">
        <v>29771</v>
      </c>
      <c r="F204" s="71">
        <v>1</v>
      </c>
      <c r="G204" s="20">
        <v>11</v>
      </c>
      <c r="H204" s="32">
        <v>20644</v>
      </c>
      <c r="I204" s="33">
        <v>16515</v>
      </c>
      <c r="J204" s="34">
        <f t="shared" si="11"/>
        <v>20643.75</v>
      </c>
      <c r="K204" s="35">
        <f t="shared" si="12"/>
        <v>20644</v>
      </c>
      <c r="L204" s="16">
        <f t="shared" si="13"/>
        <v>19611.8</v>
      </c>
      <c r="M204" s="16">
        <f t="shared" si="14"/>
        <v>19612</v>
      </c>
      <c r="N204" s="36">
        <v>19612</v>
      </c>
      <c r="O204" s="37">
        <f t="shared" si="10"/>
        <v>21573.2</v>
      </c>
      <c r="P204" s="38"/>
    </row>
    <row r="205" spans="1:16" s="16" customFormat="1" ht="38.25">
      <c r="A205" s="28">
        <v>4</v>
      </c>
      <c r="B205" s="107" t="s">
        <v>646</v>
      </c>
      <c r="C205" s="28" t="s">
        <v>7</v>
      </c>
      <c r="D205" s="144" t="s">
        <v>455</v>
      </c>
      <c r="E205" s="200">
        <v>33442</v>
      </c>
      <c r="F205" s="71">
        <v>1</v>
      </c>
      <c r="G205" s="20">
        <v>13</v>
      </c>
      <c r="H205" s="32">
        <v>23189</v>
      </c>
      <c r="I205" s="33">
        <v>18551</v>
      </c>
      <c r="J205" s="34">
        <f t="shared" si="11"/>
        <v>23188.75</v>
      </c>
      <c r="K205" s="35">
        <f t="shared" si="12"/>
        <v>23189</v>
      </c>
      <c r="L205" s="16">
        <f t="shared" si="13"/>
        <v>22029.55</v>
      </c>
      <c r="M205" s="16">
        <f t="shared" si="14"/>
        <v>22030</v>
      </c>
      <c r="N205" s="36">
        <v>22030</v>
      </c>
      <c r="O205" s="37">
        <f aca="true" t="shared" si="15" ref="O205:O268">N205*110/100</f>
        <v>24233</v>
      </c>
      <c r="P205" s="36"/>
    </row>
    <row r="206" spans="1:16" s="16" customFormat="1" ht="14.25">
      <c r="A206" s="145">
        <v>5</v>
      </c>
      <c r="B206" s="29" t="s">
        <v>286</v>
      </c>
      <c r="C206" s="28" t="s">
        <v>7</v>
      </c>
      <c r="D206" s="146" t="s">
        <v>137</v>
      </c>
      <c r="E206" s="200">
        <v>20937</v>
      </c>
      <c r="F206" s="51">
        <v>1</v>
      </c>
      <c r="G206" s="122">
        <v>9</v>
      </c>
      <c r="H206" s="32">
        <v>14518</v>
      </c>
      <c r="I206" s="33">
        <v>11614</v>
      </c>
      <c r="J206" s="34">
        <f t="shared" si="11"/>
        <v>14517.5</v>
      </c>
      <c r="K206" s="35">
        <f t="shared" si="12"/>
        <v>14518</v>
      </c>
      <c r="L206" s="16">
        <f t="shared" si="13"/>
        <v>13792.1</v>
      </c>
      <c r="M206" s="16">
        <f t="shared" si="14"/>
        <v>13793</v>
      </c>
      <c r="N206" s="36">
        <v>13793</v>
      </c>
      <c r="O206" s="37">
        <f t="shared" si="15"/>
        <v>15172.3</v>
      </c>
      <c r="P206" s="38"/>
    </row>
    <row r="207" spans="1:16" s="16" customFormat="1" ht="38.25">
      <c r="A207" s="28">
        <v>6</v>
      </c>
      <c r="B207" s="27" t="s">
        <v>287</v>
      </c>
      <c r="C207" s="28" t="s">
        <v>7</v>
      </c>
      <c r="D207" s="114" t="s">
        <v>456</v>
      </c>
      <c r="E207" s="200">
        <v>17644</v>
      </c>
      <c r="F207" s="71">
        <v>1</v>
      </c>
      <c r="G207" s="20">
        <v>6</v>
      </c>
      <c r="H207" s="32">
        <v>12235</v>
      </c>
      <c r="I207" s="33">
        <v>9788</v>
      </c>
      <c r="J207" s="34">
        <f t="shared" si="11"/>
        <v>12235</v>
      </c>
      <c r="K207" s="35">
        <f t="shared" si="12"/>
        <v>12235</v>
      </c>
      <c r="L207" s="16">
        <f t="shared" si="13"/>
        <v>11623.25</v>
      </c>
      <c r="M207" s="16">
        <f t="shared" si="14"/>
        <v>11624</v>
      </c>
      <c r="N207" s="36">
        <v>11624</v>
      </c>
      <c r="O207" s="37">
        <f t="shared" si="15"/>
        <v>12786.4</v>
      </c>
      <c r="P207" s="38"/>
    </row>
    <row r="208" spans="1:16" s="16" customFormat="1" ht="25.5">
      <c r="A208" s="147">
        <v>7</v>
      </c>
      <c r="B208" s="27" t="s">
        <v>138</v>
      </c>
      <c r="C208" s="145" t="s">
        <v>7</v>
      </c>
      <c r="D208" s="114" t="s">
        <v>647</v>
      </c>
      <c r="E208" s="200">
        <v>27089</v>
      </c>
      <c r="F208" s="105">
        <v>1</v>
      </c>
      <c r="G208" s="108">
        <v>12</v>
      </c>
      <c r="H208" s="32">
        <v>18784</v>
      </c>
      <c r="I208" s="33">
        <v>15027</v>
      </c>
      <c r="J208" s="34">
        <f t="shared" si="11"/>
        <v>18783.75</v>
      </c>
      <c r="K208" s="35">
        <f t="shared" si="12"/>
        <v>18784</v>
      </c>
      <c r="L208" s="16">
        <f t="shared" si="13"/>
        <v>17844.8</v>
      </c>
      <c r="M208" s="16">
        <f t="shared" si="14"/>
        <v>17845</v>
      </c>
      <c r="N208" s="36">
        <v>17845</v>
      </c>
      <c r="O208" s="37">
        <f t="shared" si="15"/>
        <v>19629.5</v>
      </c>
      <c r="P208" s="38"/>
    </row>
    <row r="209" spans="1:16" s="6" customFormat="1" ht="18" customHeight="1">
      <c r="A209" s="19"/>
      <c r="B209" s="81"/>
      <c r="C209" s="82"/>
      <c r="D209" s="83" t="s">
        <v>290</v>
      </c>
      <c r="E209" s="166"/>
      <c r="F209" s="43"/>
      <c r="G209" s="44"/>
      <c r="H209" s="32">
        <v>0</v>
      </c>
      <c r="I209" s="33">
        <v>0</v>
      </c>
      <c r="J209" s="34">
        <f t="shared" si="11"/>
        <v>0</v>
      </c>
      <c r="K209" s="35">
        <f t="shared" si="12"/>
        <v>0</v>
      </c>
      <c r="L209" s="16">
        <f t="shared" si="13"/>
        <v>0</v>
      </c>
      <c r="M209" s="16">
        <f t="shared" si="14"/>
        <v>0</v>
      </c>
      <c r="N209" s="36">
        <v>0</v>
      </c>
      <c r="O209" s="37">
        <f t="shared" si="15"/>
        <v>0</v>
      </c>
      <c r="P209" s="38"/>
    </row>
    <row r="210" spans="1:16" s="16" customFormat="1" ht="24">
      <c r="A210" s="28">
        <v>8</v>
      </c>
      <c r="B210" s="29" t="s">
        <v>288</v>
      </c>
      <c r="C210" s="28" t="s">
        <v>25</v>
      </c>
      <c r="D210" s="72" t="s">
        <v>648</v>
      </c>
      <c r="E210" s="200">
        <v>36095</v>
      </c>
      <c r="F210" s="73">
        <v>1</v>
      </c>
      <c r="G210" s="20">
        <v>5</v>
      </c>
      <c r="H210" s="32">
        <v>25029</v>
      </c>
      <c r="I210" s="33">
        <v>20023</v>
      </c>
      <c r="J210" s="34">
        <f t="shared" si="11"/>
        <v>25028.75</v>
      </c>
      <c r="K210" s="35">
        <f t="shared" si="12"/>
        <v>25029</v>
      </c>
      <c r="L210" s="16">
        <f t="shared" si="13"/>
        <v>23777.55</v>
      </c>
      <c r="M210" s="16">
        <f t="shared" si="14"/>
        <v>23778</v>
      </c>
      <c r="N210" s="36">
        <v>23778</v>
      </c>
      <c r="O210" s="37">
        <f t="shared" si="15"/>
        <v>26155.8</v>
      </c>
      <c r="P210" s="38"/>
    </row>
    <row r="211" spans="1:16" s="3" customFormat="1" ht="18" customHeight="1">
      <c r="A211" s="74"/>
      <c r="B211" s="81"/>
      <c r="C211" s="82"/>
      <c r="D211" s="83" t="s">
        <v>309</v>
      </c>
      <c r="E211" s="166"/>
      <c r="F211" s="148"/>
      <c r="G211" s="88"/>
      <c r="H211" s="32">
        <v>0</v>
      </c>
      <c r="I211" s="33">
        <v>0</v>
      </c>
      <c r="J211" s="34">
        <f t="shared" si="11"/>
        <v>0</v>
      </c>
      <c r="K211" s="35">
        <f t="shared" si="12"/>
        <v>0</v>
      </c>
      <c r="L211" s="16">
        <f aca="true" t="shared" si="16" ref="L211:L274">(H211*95)/100</f>
        <v>0</v>
      </c>
      <c r="M211" s="16">
        <f t="shared" si="14"/>
        <v>0</v>
      </c>
      <c r="N211" s="36">
        <v>0</v>
      </c>
      <c r="O211" s="37">
        <f t="shared" si="15"/>
        <v>0</v>
      </c>
      <c r="P211" s="38"/>
    </row>
    <row r="212" spans="1:16" s="16" customFormat="1" ht="14.25">
      <c r="A212" s="28">
        <v>9</v>
      </c>
      <c r="B212" s="29" t="s">
        <v>139</v>
      </c>
      <c r="C212" s="28" t="s">
        <v>96</v>
      </c>
      <c r="D212" s="30" t="s">
        <v>649</v>
      </c>
      <c r="E212" s="200">
        <v>43580</v>
      </c>
      <c r="F212" s="71">
        <v>1</v>
      </c>
      <c r="G212" s="20">
        <v>16</v>
      </c>
      <c r="H212" s="32">
        <v>30219</v>
      </c>
      <c r="I212" s="33">
        <v>24175</v>
      </c>
      <c r="J212" s="34">
        <f aca="true" t="shared" si="17" ref="J212:J275">I212*125/100</f>
        <v>30218.75</v>
      </c>
      <c r="K212" s="35">
        <f aca="true" t="shared" si="18" ref="K212:K275">ROUNDUP(J212,0)</f>
        <v>30219</v>
      </c>
      <c r="L212" s="16">
        <f t="shared" si="16"/>
        <v>28708.05</v>
      </c>
      <c r="M212" s="16">
        <f aca="true" t="shared" si="19" ref="M212:M275">ROUNDUP(L212,0.5)</f>
        <v>28709</v>
      </c>
      <c r="N212" s="36">
        <v>28709</v>
      </c>
      <c r="O212" s="37">
        <f t="shared" si="15"/>
        <v>31579.9</v>
      </c>
      <c r="P212" s="38"/>
    </row>
    <row r="213" spans="1:16" s="3" customFormat="1" ht="18" customHeight="1">
      <c r="A213" s="74"/>
      <c r="B213" s="81"/>
      <c r="C213" s="81"/>
      <c r="D213" s="83" t="s">
        <v>291</v>
      </c>
      <c r="E213" s="166"/>
      <c r="F213" s="148"/>
      <c r="G213" s="88"/>
      <c r="H213" s="32">
        <v>0</v>
      </c>
      <c r="I213" s="33">
        <v>0</v>
      </c>
      <c r="J213" s="34">
        <f t="shared" si="17"/>
        <v>0</v>
      </c>
      <c r="K213" s="35">
        <f t="shared" si="18"/>
        <v>0</v>
      </c>
      <c r="L213" s="16">
        <f t="shared" si="16"/>
        <v>0</v>
      </c>
      <c r="M213" s="16">
        <f t="shared" si="19"/>
        <v>0</v>
      </c>
      <c r="N213" s="36">
        <v>0</v>
      </c>
      <c r="O213" s="37">
        <f t="shared" si="15"/>
        <v>0</v>
      </c>
      <c r="P213" s="38"/>
    </row>
    <row r="214" spans="1:16" s="16" customFormat="1" ht="14.25">
      <c r="A214" s="28">
        <v>10</v>
      </c>
      <c r="B214" s="27" t="s">
        <v>140</v>
      </c>
      <c r="C214" s="28" t="s">
        <v>96</v>
      </c>
      <c r="D214" s="50" t="s">
        <v>141</v>
      </c>
      <c r="E214" s="200">
        <v>43154</v>
      </c>
      <c r="F214" s="51">
        <v>1</v>
      </c>
      <c r="G214" s="20">
        <v>11</v>
      </c>
      <c r="H214" s="32">
        <v>29924</v>
      </c>
      <c r="I214" s="33">
        <v>23939</v>
      </c>
      <c r="J214" s="34">
        <f t="shared" si="17"/>
        <v>29923.75</v>
      </c>
      <c r="K214" s="35">
        <f t="shared" si="18"/>
        <v>29924</v>
      </c>
      <c r="L214" s="16">
        <f t="shared" si="16"/>
        <v>28427.8</v>
      </c>
      <c r="M214" s="16">
        <f t="shared" si="19"/>
        <v>28428</v>
      </c>
      <c r="N214" s="36">
        <v>28428</v>
      </c>
      <c r="O214" s="37">
        <f t="shared" si="15"/>
        <v>31270.8</v>
      </c>
      <c r="P214" s="38"/>
    </row>
    <row r="215" spans="1:16" s="16" customFormat="1" ht="25.5">
      <c r="A215" s="28">
        <v>11</v>
      </c>
      <c r="B215" s="29" t="s">
        <v>142</v>
      </c>
      <c r="C215" s="28" t="s">
        <v>96</v>
      </c>
      <c r="D215" s="30" t="s">
        <v>143</v>
      </c>
      <c r="E215" s="200">
        <v>58078</v>
      </c>
      <c r="F215" s="31">
        <v>1</v>
      </c>
      <c r="G215" s="20">
        <v>20</v>
      </c>
      <c r="H215" s="32">
        <v>40273</v>
      </c>
      <c r="I215" s="33">
        <v>32218</v>
      </c>
      <c r="J215" s="34">
        <f t="shared" si="17"/>
        <v>40272.5</v>
      </c>
      <c r="K215" s="35">
        <f t="shared" si="18"/>
        <v>40273</v>
      </c>
      <c r="L215" s="16">
        <f t="shared" si="16"/>
        <v>38259.35</v>
      </c>
      <c r="M215" s="16">
        <f t="shared" si="19"/>
        <v>38260</v>
      </c>
      <c r="N215" s="36">
        <v>38260</v>
      </c>
      <c r="O215" s="37">
        <f t="shared" si="15"/>
        <v>42086</v>
      </c>
      <c r="P215" s="38"/>
    </row>
    <row r="216" spans="1:16" s="16" customFormat="1" ht="14.25">
      <c r="A216" s="28">
        <v>12</v>
      </c>
      <c r="B216" s="29" t="s">
        <v>650</v>
      </c>
      <c r="C216" s="28" t="s">
        <v>25</v>
      </c>
      <c r="D216" s="30" t="s">
        <v>144</v>
      </c>
      <c r="E216" s="200">
        <v>56299</v>
      </c>
      <c r="F216" s="31">
        <v>1</v>
      </c>
      <c r="G216" s="20">
        <v>23</v>
      </c>
      <c r="H216" s="32">
        <v>39039</v>
      </c>
      <c r="I216" s="33">
        <v>31231</v>
      </c>
      <c r="J216" s="34">
        <f t="shared" si="17"/>
        <v>39038.75</v>
      </c>
      <c r="K216" s="35">
        <f t="shared" si="18"/>
        <v>39039</v>
      </c>
      <c r="L216" s="16">
        <f t="shared" si="16"/>
        <v>37087.05</v>
      </c>
      <c r="M216" s="16">
        <f t="shared" si="19"/>
        <v>37088</v>
      </c>
      <c r="N216" s="36">
        <v>37088</v>
      </c>
      <c r="O216" s="37">
        <f t="shared" si="15"/>
        <v>40796.8</v>
      </c>
      <c r="P216" s="38"/>
    </row>
    <row r="217" spans="1:16" s="16" customFormat="1" ht="14.25">
      <c r="A217" s="28">
        <v>13</v>
      </c>
      <c r="B217" s="29" t="s">
        <v>310</v>
      </c>
      <c r="C217" s="28" t="s">
        <v>25</v>
      </c>
      <c r="D217" s="30" t="s">
        <v>651</v>
      </c>
      <c r="E217" s="200">
        <v>71579</v>
      </c>
      <c r="F217" s="31">
        <v>1</v>
      </c>
      <c r="G217" s="20">
        <v>23</v>
      </c>
      <c r="H217" s="32">
        <v>49635</v>
      </c>
      <c r="I217" s="33">
        <v>39708</v>
      </c>
      <c r="J217" s="34">
        <f t="shared" si="17"/>
        <v>49635</v>
      </c>
      <c r="K217" s="35">
        <f t="shared" si="18"/>
        <v>49635</v>
      </c>
      <c r="L217" s="16">
        <f t="shared" si="16"/>
        <v>47153.25</v>
      </c>
      <c r="M217" s="16">
        <f t="shared" si="19"/>
        <v>47154</v>
      </c>
      <c r="N217" s="36">
        <v>47154</v>
      </c>
      <c r="O217" s="37">
        <f t="shared" si="15"/>
        <v>51869.4</v>
      </c>
      <c r="P217" s="38"/>
    </row>
    <row r="218" spans="1:16" s="16" customFormat="1" ht="25.5">
      <c r="A218" s="52">
        <v>14</v>
      </c>
      <c r="B218" s="53" t="s">
        <v>311</v>
      </c>
      <c r="C218" s="52" t="s">
        <v>96</v>
      </c>
      <c r="D218" s="46" t="s">
        <v>652</v>
      </c>
      <c r="E218" s="200">
        <v>61975</v>
      </c>
      <c r="F218" s="47">
        <v>1</v>
      </c>
      <c r="G218" s="21">
        <v>16</v>
      </c>
      <c r="H218" s="32">
        <v>42974</v>
      </c>
      <c r="I218" s="33">
        <v>34379</v>
      </c>
      <c r="J218" s="34">
        <f t="shared" si="17"/>
        <v>42973.75</v>
      </c>
      <c r="K218" s="35">
        <f t="shared" si="18"/>
        <v>42974</v>
      </c>
      <c r="L218" s="16">
        <f t="shared" si="16"/>
        <v>40825.3</v>
      </c>
      <c r="M218" s="16">
        <f t="shared" si="19"/>
        <v>40826</v>
      </c>
      <c r="N218" s="36">
        <v>40826</v>
      </c>
      <c r="O218" s="37">
        <f t="shared" si="15"/>
        <v>44908.6</v>
      </c>
      <c r="P218" s="38"/>
    </row>
    <row r="219" spans="1:16" s="16" customFormat="1" ht="14.25">
      <c r="A219" s="27">
        <v>15</v>
      </c>
      <c r="B219" s="27" t="s">
        <v>515</v>
      </c>
      <c r="C219" s="27"/>
      <c r="D219" s="204" t="s">
        <v>360</v>
      </c>
      <c r="E219" s="200">
        <v>70952</v>
      </c>
      <c r="F219" s="208"/>
      <c r="G219" s="27"/>
      <c r="H219" s="32">
        <v>49200</v>
      </c>
      <c r="I219" s="33">
        <v>39360</v>
      </c>
      <c r="J219" s="34">
        <f t="shared" si="17"/>
        <v>49200</v>
      </c>
      <c r="K219" s="35">
        <f t="shared" si="18"/>
        <v>49200</v>
      </c>
      <c r="L219" s="16">
        <f t="shared" si="16"/>
        <v>46740</v>
      </c>
      <c r="M219" s="16">
        <f t="shared" si="19"/>
        <v>46740</v>
      </c>
      <c r="N219" s="36">
        <v>46740</v>
      </c>
      <c r="O219" s="37">
        <f t="shared" si="15"/>
        <v>51414</v>
      </c>
      <c r="P219" s="38"/>
    </row>
    <row r="220" spans="1:16" s="6" customFormat="1" ht="18" customHeight="1">
      <c r="A220" s="19"/>
      <c r="B220" s="75"/>
      <c r="C220" s="75"/>
      <c r="D220" s="149" t="s">
        <v>366</v>
      </c>
      <c r="E220" s="166"/>
      <c r="F220" s="150"/>
      <c r="G220" s="151"/>
      <c r="H220" s="32">
        <v>0</v>
      </c>
      <c r="I220" s="33">
        <v>0</v>
      </c>
      <c r="J220" s="34">
        <f t="shared" si="17"/>
        <v>0</v>
      </c>
      <c r="K220" s="35">
        <f t="shared" si="18"/>
        <v>0</v>
      </c>
      <c r="L220" s="16">
        <f t="shared" si="16"/>
        <v>0</v>
      </c>
      <c r="M220" s="16">
        <f t="shared" si="19"/>
        <v>0</v>
      </c>
      <c r="N220" s="36">
        <v>0</v>
      </c>
      <c r="O220" s="37">
        <f t="shared" si="15"/>
        <v>0</v>
      </c>
      <c r="P220" s="38"/>
    </row>
    <row r="221" spans="1:16" s="16" customFormat="1" ht="14.25">
      <c r="A221" s="28">
        <v>15</v>
      </c>
      <c r="B221" s="29" t="s">
        <v>433</v>
      </c>
      <c r="C221" s="28"/>
      <c r="D221" s="30" t="s">
        <v>145</v>
      </c>
      <c r="E221" s="200">
        <v>39463</v>
      </c>
      <c r="F221" s="51"/>
      <c r="G221" s="20"/>
      <c r="H221" s="32">
        <v>27365</v>
      </c>
      <c r="I221" s="33">
        <v>21892</v>
      </c>
      <c r="J221" s="34">
        <f t="shared" si="17"/>
        <v>27365</v>
      </c>
      <c r="K221" s="35">
        <f t="shared" si="18"/>
        <v>27365</v>
      </c>
      <c r="L221" s="16">
        <f t="shared" si="16"/>
        <v>25996.75</v>
      </c>
      <c r="M221" s="16">
        <f t="shared" si="19"/>
        <v>25997</v>
      </c>
      <c r="N221" s="36">
        <v>25997</v>
      </c>
      <c r="O221" s="37">
        <f t="shared" si="15"/>
        <v>28596.7</v>
      </c>
      <c r="P221" s="38"/>
    </row>
    <row r="222" spans="1:16" s="16" customFormat="1" ht="25.5">
      <c r="A222" s="28">
        <v>16</v>
      </c>
      <c r="B222" s="27" t="s">
        <v>446</v>
      </c>
      <c r="C222" s="27"/>
      <c r="D222" s="30" t="s">
        <v>653</v>
      </c>
      <c r="E222" s="200">
        <v>45346</v>
      </c>
      <c r="F222" s="47"/>
      <c r="G222" s="20"/>
      <c r="H222" s="32">
        <v>31444</v>
      </c>
      <c r="I222" s="33">
        <v>25155</v>
      </c>
      <c r="J222" s="34">
        <f t="shared" si="17"/>
        <v>31443.75</v>
      </c>
      <c r="K222" s="35">
        <f t="shared" si="18"/>
        <v>31444</v>
      </c>
      <c r="L222" s="16">
        <f t="shared" si="16"/>
        <v>29871.8</v>
      </c>
      <c r="M222" s="16">
        <f t="shared" si="19"/>
        <v>29872</v>
      </c>
      <c r="N222" s="36">
        <v>29872</v>
      </c>
      <c r="O222" s="37">
        <f t="shared" si="15"/>
        <v>32859.2</v>
      </c>
      <c r="P222" s="38"/>
    </row>
    <row r="223" spans="1:16" s="16" customFormat="1" ht="14.25">
      <c r="A223" s="28">
        <v>17</v>
      </c>
      <c r="B223" s="27" t="s">
        <v>436</v>
      </c>
      <c r="C223" s="27"/>
      <c r="D223" s="30" t="s">
        <v>444</v>
      </c>
      <c r="E223" s="200">
        <v>50414</v>
      </c>
      <c r="F223" s="71"/>
      <c r="G223" s="20"/>
      <c r="H223" s="32">
        <v>34958</v>
      </c>
      <c r="I223" s="33">
        <v>27966</v>
      </c>
      <c r="J223" s="34">
        <f t="shared" si="17"/>
        <v>34957.5</v>
      </c>
      <c r="K223" s="35">
        <f t="shared" si="18"/>
        <v>34958</v>
      </c>
      <c r="L223" s="16">
        <f t="shared" si="16"/>
        <v>33210.1</v>
      </c>
      <c r="M223" s="16">
        <f t="shared" si="19"/>
        <v>33211</v>
      </c>
      <c r="N223" s="36">
        <v>33211</v>
      </c>
      <c r="O223" s="37">
        <f t="shared" si="15"/>
        <v>36532.1</v>
      </c>
      <c r="P223" s="38"/>
    </row>
    <row r="224" spans="1:16" s="6" customFormat="1" ht="18" customHeight="1">
      <c r="A224" s="19"/>
      <c r="B224" s="75"/>
      <c r="C224" s="152"/>
      <c r="D224" s="149" t="s">
        <v>292</v>
      </c>
      <c r="E224" s="166"/>
      <c r="F224" s="150"/>
      <c r="G224" s="151"/>
      <c r="H224" s="32">
        <v>0</v>
      </c>
      <c r="I224" s="33">
        <v>0</v>
      </c>
      <c r="J224" s="34">
        <f t="shared" si="17"/>
        <v>0</v>
      </c>
      <c r="K224" s="35">
        <f t="shared" si="18"/>
        <v>0</v>
      </c>
      <c r="L224" s="16">
        <f t="shared" si="16"/>
        <v>0</v>
      </c>
      <c r="M224" s="16">
        <f t="shared" si="19"/>
        <v>0</v>
      </c>
      <c r="N224" s="36">
        <v>0</v>
      </c>
      <c r="O224" s="37">
        <f t="shared" si="15"/>
        <v>0</v>
      </c>
      <c r="P224" s="38"/>
    </row>
    <row r="225" spans="1:16" s="16" customFormat="1" ht="14.25">
      <c r="A225" s="28">
        <v>18</v>
      </c>
      <c r="B225" s="29" t="s">
        <v>308</v>
      </c>
      <c r="C225" s="28" t="s">
        <v>7</v>
      </c>
      <c r="D225" s="50" t="s">
        <v>654</v>
      </c>
      <c r="E225" s="200">
        <v>36952</v>
      </c>
      <c r="F225" s="51">
        <v>1</v>
      </c>
      <c r="G225" s="20">
        <v>23</v>
      </c>
      <c r="H225" s="32">
        <v>25624</v>
      </c>
      <c r="I225" s="33">
        <v>20499</v>
      </c>
      <c r="J225" s="34">
        <f t="shared" si="17"/>
        <v>25623.75</v>
      </c>
      <c r="K225" s="35">
        <f t="shared" si="18"/>
        <v>25624</v>
      </c>
      <c r="L225" s="16">
        <f t="shared" si="16"/>
        <v>24342.8</v>
      </c>
      <c r="M225" s="16">
        <f t="shared" si="19"/>
        <v>24343</v>
      </c>
      <c r="N225" s="36">
        <v>24343</v>
      </c>
      <c r="O225" s="37">
        <f t="shared" si="15"/>
        <v>26777.3</v>
      </c>
      <c r="P225" s="38"/>
    </row>
    <row r="226" spans="1:16" s="3" customFormat="1" ht="18" customHeight="1">
      <c r="A226" s="74"/>
      <c r="B226" s="153"/>
      <c r="C226" s="153"/>
      <c r="D226" s="154" t="s">
        <v>300</v>
      </c>
      <c r="E226" s="166"/>
      <c r="F226" s="131"/>
      <c r="G226" s="155"/>
      <c r="H226" s="32">
        <v>0</v>
      </c>
      <c r="I226" s="33">
        <v>0</v>
      </c>
      <c r="J226" s="34">
        <f t="shared" si="17"/>
        <v>0</v>
      </c>
      <c r="K226" s="35">
        <f t="shared" si="18"/>
        <v>0</v>
      </c>
      <c r="L226" s="16">
        <f t="shared" si="16"/>
        <v>0</v>
      </c>
      <c r="M226" s="16">
        <f t="shared" si="19"/>
        <v>0</v>
      </c>
      <c r="N226" s="36">
        <v>0</v>
      </c>
      <c r="O226" s="37">
        <f t="shared" si="15"/>
        <v>0</v>
      </c>
      <c r="P226" s="38"/>
    </row>
    <row r="227" spans="1:16" s="16" customFormat="1" ht="14.25">
      <c r="A227" s="28">
        <v>19</v>
      </c>
      <c r="B227" s="27" t="s">
        <v>440</v>
      </c>
      <c r="C227" s="27"/>
      <c r="D227" s="30" t="s">
        <v>443</v>
      </c>
      <c r="E227" s="200">
        <v>73091</v>
      </c>
      <c r="F227" s="71"/>
      <c r="G227" s="20"/>
      <c r="H227" s="32">
        <v>53224</v>
      </c>
      <c r="I227" s="33">
        <v>42579</v>
      </c>
      <c r="J227" s="34">
        <f t="shared" si="17"/>
        <v>53223.75</v>
      </c>
      <c r="K227" s="35">
        <f t="shared" si="18"/>
        <v>53224</v>
      </c>
      <c r="L227" s="103">
        <f>(H227*93)/100</f>
        <v>49498.32</v>
      </c>
      <c r="M227" s="16">
        <f t="shared" si="19"/>
        <v>49499</v>
      </c>
      <c r="N227" s="36">
        <v>49499</v>
      </c>
      <c r="O227" s="37">
        <f>N227*107/100</f>
        <v>52963.93</v>
      </c>
      <c r="P227" s="38"/>
    </row>
    <row r="228" spans="1:16" s="16" customFormat="1" ht="14.25">
      <c r="A228" s="28">
        <v>20</v>
      </c>
      <c r="B228" s="27" t="s">
        <v>514</v>
      </c>
      <c r="C228" s="27"/>
      <c r="D228" s="30" t="s">
        <v>388</v>
      </c>
      <c r="E228" s="200">
        <v>69338</v>
      </c>
      <c r="F228" s="71"/>
      <c r="G228" s="20"/>
      <c r="H228" s="32">
        <v>50492</v>
      </c>
      <c r="I228" s="33">
        <v>40393</v>
      </c>
      <c r="J228" s="34">
        <f t="shared" si="17"/>
        <v>50491.25</v>
      </c>
      <c r="K228" s="35">
        <f t="shared" si="18"/>
        <v>50492</v>
      </c>
      <c r="L228" s="103">
        <f>(H228*93)/100</f>
        <v>46957.56</v>
      </c>
      <c r="M228" s="16">
        <f t="shared" si="19"/>
        <v>46958</v>
      </c>
      <c r="N228" s="36">
        <v>46958</v>
      </c>
      <c r="O228" s="37">
        <f>N228*107/100</f>
        <v>50245.06</v>
      </c>
      <c r="P228" s="38"/>
    </row>
    <row r="229" spans="1:16" s="16" customFormat="1" ht="14.25">
      <c r="A229" s="28">
        <v>21</v>
      </c>
      <c r="B229" s="27" t="s">
        <v>447</v>
      </c>
      <c r="C229" s="27"/>
      <c r="D229" s="30" t="s">
        <v>388</v>
      </c>
      <c r="E229" s="200">
        <v>33782</v>
      </c>
      <c r="F229" s="71"/>
      <c r="G229" s="20"/>
      <c r="H229" s="32">
        <v>24599</v>
      </c>
      <c r="I229" s="33">
        <v>19679</v>
      </c>
      <c r="J229" s="34">
        <f t="shared" si="17"/>
        <v>24598.75</v>
      </c>
      <c r="K229" s="35">
        <f t="shared" si="18"/>
        <v>24599</v>
      </c>
      <c r="L229" s="103">
        <f>(H229*93)/100</f>
        <v>22877.07</v>
      </c>
      <c r="M229" s="16">
        <f t="shared" si="19"/>
        <v>22878</v>
      </c>
      <c r="N229" s="36">
        <v>22878</v>
      </c>
      <c r="O229" s="37">
        <f>N229*107/100</f>
        <v>24479.46</v>
      </c>
      <c r="P229" s="38"/>
    </row>
    <row r="230" spans="1:16" s="16" customFormat="1" ht="14.25">
      <c r="A230" s="28">
        <v>22</v>
      </c>
      <c r="B230" s="27" t="s">
        <v>448</v>
      </c>
      <c r="C230" s="27"/>
      <c r="D230" s="30" t="s">
        <v>388</v>
      </c>
      <c r="E230" s="200">
        <v>33782</v>
      </c>
      <c r="F230" s="71"/>
      <c r="G230" s="20"/>
      <c r="H230" s="32">
        <v>24599</v>
      </c>
      <c r="I230" s="33">
        <v>19679</v>
      </c>
      <c r="J230" s="34">
        <f t="shared" si="17"/>
        <v>24598.75</v>
      </c>
      <c r="K230" s="35">
        <f t="shared" si="18"/>
        <v>24599</v>
      </c>
      <c r="L230" s="103">
        <f>(H230*93)/100</f>
        <v>22877.07</v>
      </c>
      <c r="M230" s="16">
        <f t="shared" si="19"/>
        <v>22878</v>
      </c>
      <c r="N230" s="36">
        <v>22878</v>
      </c>
      <c r="O230" s="37">
        <f>N230*107/100</f>
        <v>24479.46</v>
      </c>
      <c r="P230" s="38"/>
    </row>
    <row r="231" spans="1:16" s="3" customFormat="1" ht="18" customHeight="1">
      <c r="A231" s="156"/>
      <c r="B231" s="74"/>
      <c r="C231" s="138"/>
      <c r="D231" s="140" t="s">
        <v>271</v>
      </c>
      <c r="E231" s="166"/>
      <c r="F231" s="157"/>
      <c r="G231" s="158"/>
      <c r="H231" s="32">
        <v>0</v>
      </c>
      <c r="I231" s="33">
        <v>0</v>
      </c>
      <c r="J231" s="34">
        <f t="shared" si="17"/>
        <v>0</v>
      </c>
      <c r="K231" s="35">
        <f t="shared" si="18"/>
        <v>0</v>
      </c>
      <c r="L231" s="16">
        <f t="shared" si="16"/>
        <v>0</v>
      </c>
      <c r="M231" s="16">
        <f t="shared" si="19"/>
        <v>0</v>
      </c>
      <c r="N231" s="36">
        <v>0</v>
      </c>
      <c r="O231" s="37">
        <f t="shared" si="15"/>
        <v>0</v>
      </c>
      <c r="P231" s="38"/>
    </row>
    <row r="232" spans="1:16" s="16" customFormat="1" ht="14.25">
      <c r="A232" s="159">
        <v>23</v>
      </c>
      <c r="B232" s="27" t="s">
        <v>483</v>
      </c>
      <c r="C232" s="27"/>
      <c r="D232" s="30" t="s">
        <v>403</v>
      </c>
      <c r="E232" s="200">
        <v>63434</v>
      </c>
      <c r="F232" s="51">
        <v>1</v>
      </c>
      <c r="G232" s="85"/>
      <c r="H232" s="32">
        <v>46193</v>
      </c>
      <c r="I232" s="33">
        <v>36954</v>
      </c>
      <c r="J232" s="34">
        <f t="shared" si="17"/>
        <v>46192.5</v>
      </c>
      <c r="K232" s="35">
        <f t="shared" si="18"/>
        <v>46193</v>
      </c>
      <c r="L232" s="103">
        <f>(H232*93)/100</f>
        <v>42959.49</v>
      </c>
      <c r="M232" s="16">
        <f t="shared" si="19"/>
        <v>42960</v>
      </c>
      <c r="N232" s="36">
        <v>42960</v>
      </c>
      <c r="O232" s="37">
        <f>N232*107/100</f>
        <v>45967.2</v>
      </c>
      <c r="P232" s="38"/>
    </row>
    <row r="233" spans="1:16" s="3" customFormat="1" ht="18" customHeight="1">
      <c r="A233" s="74"/>
      <c r="B233" s="160"/>
      <c r="C233" s="160"/>
      <c r="D233" s="149" t="s">
        <v>296</v>
      </c>
      <c r="E233" s="166"/>
      <c r="F233" s="160"/>
      <c r="G233" s="161"/>
      <c r="H233" s="32">
        <v>0</v>
      </c>
      <c r="I233" s="33">
        <v>0</v>
      </c>
      <c r="J233" s="34">
        <f t="shared" si="17"/>
        <v>0</v>
      </c>
      <c r="K233" s="35">
        <f t="shared" si="18"/>
        <v>0</v>
      </c>
      <c r="L233" s="16">
        <f t="shared" si="16"/>
        <v>0</v>
      </c>
      <c r="M233" s="16">
        <f t="shared" si="19"/>
        <v>0</v>
      </c>
      <c r="N233" s="36">
        <v>0</v>
      </c>
      <c r="O233" s="37">
        <f t="shared" si="15"/>
        <v>0</v>
      </c>
      <c r="P233" s="38"/>
    </row>
    <row r="234" spans="1:16" s="16" customFormat="1" ht="38.25">
      <c r="A234" s="162">
        <v>1</v>
      </c>
      <c r="B234" s="163" t="s">
        <v>146</v>
      </c>
      <c r="C234" s="145" t="s">
        <v>25</v>
      </c>
      <c r="D234" s="164" t="s">
        <v>655</v>
      </c>
      <c r="E234" s="200">
        <v>107077</v>
      </c>
      <c r="F234" s="165">
        <v>1</v>
      </c>
      <c r="G234" s="21">
        <v>15</v>
      </c>
      <c r="H234" s="32">
        <v>74250</v>
      </c>
      <c r="I234" s="33">
        <v>59400</v>
      </c>
      <c r="J234" s="34">
        <f t="shared" si="17"/>
        <v>74250</v>
      </c>
      <c r="K234" s="35">
        <f t="shared" si="18"/>
        <v>74250</v>
      </c>
      <c r="L234" s="16">
        <f t="shared" si="16"/>
        <v>70537.5</v>
      </c>
      <c r="M234" s="16">
        <f t="shared" si="19"/>
        <v>70538</v>
      </c>
      <c r="N234" s="36">
        <v>70538</v>
      </c>
      <c r="O234" s="37">
        <f t="shared" si="15"/>
        <v>77591.8</v>
      </c>
      <c r="P234" s="38"/>
    </row>
    <row r="235" spans="1:16" s="16" customFormat="1" ht="25.5">
      <c r="A235" s="166">
        <v>2</v>
      </c>
      <c r="B235" s="27" t="s">
        <v>147</v>
      </c>
      <c r="C235" s="28" t="s">
        <v>110</v>
      </c>
      <c r="D235" s="30" t="s">
        <v>459</v>
      </c>
      <c r="E235" s="200">
        <v>34070</v>
      </c>
      <c r="F235" s="71">
        <v>1</v>
      </c>
      <c r="G235" s="20">
        <v>10</v>
      </c>
      <c r="H235" s="32">
        <v>23624</v>
      </c>
      <c r="I235" s="33">
        <v>18899</v>
      </c>
      <c r="J235" s="34">
        <f t="shared" si="17"/>
        <v>23623.75</v>
      </c>
      <c r="K235" s="35">
        <f t="shared" si="18"/>
        <v>23624</v>
      </c>
      <c r="L235" s="16">
        <f t="shared" si="16"/>
        <v>22442.8</v>
      </c>
      <c r="M235" s="16">
        <f t="shared" si="19"/>
        <v>22443</v>
      </c>
      <c r="N235" s="36">
        <v>22443</v>
      </c>
      <c r="O235" s="37">
        <f t="shared" si="15"/>
        <v>24687.3</v>
      </c>
      <c r="P235" s="38"/>
    </row>
    <row r="236" spans="1:16" s="16" customFormat="1" ht="25.5">
      <c r="A236" s="166">
        <v>3</v>
      </c>
      <c r="B236" s="27" t="s">
        <v>148</v>
      </c>
      <c r="C236" s="28" t="s">
        <v>25</v>
      </c>
      <c r="D236" s="30" t="s">
        <v>460</v>
      </c>
      <c r="E236" s="200">
        <v>23282</v>
      </c>
      <c r="F236" s="71">
        <v>1</v>
      </c>
      <c r="G236" s="20">
        <v>15</v>
      </c>
      <c r="H236" s="32">
        <v>16144</v>
      </c>
      <c r="I236" s="33">
        <v>12915</v>
      </c>
      <c r="J236" s="34">
        <f t="shared" si="17"/>
        <v>16143.75</v>
      </c>
      <c r="K236" s="35">
        <f t="shared" si="18"/>
        <v>16144</v>
      </c>
      <c r="L236" s="16">
        <f t="shared" si="16"/>
        <v>15336.8</v>
      </c>
      <c r="M236" s="16">
        <f t="shared" si="19"/>
        <v>15337</v>
      </c>
      <c r="N236" s="36">
        <v>15337</v>
      </c>
      <c r="O236" s="37">
        <f t="shared" si="15"/>
        <v>16870.7</v>
      </c>
      <c r="P236" s="38"/>
    </row>
    <row r="237" spans="1:16" s="16" customFormat="1" ht="14.25">
      <c r="A237" s="167">
        <v>4</v>
      </c>
      <c r="B237" s="113" t="s">
        <v>415</v>
      </c>
      <c r="C237" s="104" t="s">
        <v>110</v>
      </c>
      <c r="D237" s="50" t="s">
        <v>410</v>
      </c>
      <c r="E237" s="200">
        <v>112433</v>
      </c>
      <c r="F237" s="85">
        <v>1</v>
      </c>
      <c r="G237" s="122"/>
      <c r="H237" s="32">
        <v>77964</v>
      </c>
      <c r="I237" s="33">
        <v>62371</v>
      </c>
      <c r="J237" s="34">
        <f t="shared" si="17"/>
        <v>77963.75</v>
      </c>
      <c r="K237" s="35">
        <f t="shared" si="18"/>
        <v>77964</v>
      </c>
      <c r="L237" s="16">
        <f t="shared" si="16"/>
        <v>74065.8</v>
      </c>
      <c r="M237" s="16">
        <f t="shared" si="19"/>
        <v>74066</v>
      </c>
      <c r="N237" s="36">
        <v>74066</v>
      </c>
      <c r="O237" s="37">
        <f t="shared" si="15"/>
        <v>81472.6</v>
      </c>
      <c r="P237" s="38"/>
    </row>
    <row r="238" spans="1:16" s="16" customFormat="1" ht="14.25">
      <c r="A238" s="166">
        <v>5</v>
      </c>
      <c r="B238" s="27" t="s">
        <v>442</v>
      </c>
      <c r="C238" s="28"/>
      <c r="D238" s="30" t="s">
        <v>410</v>
      </c>
      <c r="E238" s="200">
        <v>76415</v>
      </c>
      <c r="F238" s="71"/>
      <c r="G238" s="20"/>
      <c r="H238" s="32">
        <v>55645</v>
      </c>
      <c r="I238" s="33">
        <v>44516</v>
      </c>
      <c r="J238" s="34">
        <f t="shared" si="17"/>
        <v>55645</v>
      </c>
      <c r="K238" s="35">
        <f t="shared" si="18"/>
        <v>55645</v>
      </c>
      <c r="L238" s="103">
        <f>(H238*93)/100</f>
        <v>51749.85</v>
      </c>
      <c r="M238" s="16">
        <f t="shared" si="19"/>
        <v>51750</v>
      </c>
      <c r="N238" s="36">
        <v>51750</v>
      </c>
      <c r="O238" s="37">
        <f>N238*107/100</f>
        <v>55372.5</v>
      </c>
      <c r="P238" s="38"/>
    </row>
    <row r="239" spans="1:16" s="16" customFormat="1" ht="14.25">
      <c r="A239" s="166">
        <v>6</v>
      </c>
      <c r="B239" s="27" t="s">
        <v>416</v>
      </c>
      <c r="C239" s="28" t="s">
        <v>110</v>
      </c>
      <c r="D239" s="30" t="s">
        <v>412</v>
      </c>
      <c r="E239" s="200">
        <v>116109</v>
      </c>
      <c r="F239" s="71">
        <v>1</v>
      </c>
      <c r="G239" s="20"/>
      <c r="H239" s="32">
        <v>80513</v>
      </c>
      <c r="I239" s="33">
        <v>64410</v>
      </c>
      <c r="J239" s="34">
        <f t="shared" si="17"/>
        <v>80512.5</v>
      </c>
      <c r="K239" s="35">
        <f t="shared" si="18"/>
        <v>80513</v>
      </c>
      <c r="L239" s="16">
        <f t="shared" si="16"/>
        <v>76487.35</v>
      </c>
      <c r="M239" s="16">
        <f t="shared" si="19"/>
        <v>76488</v>
      </c>
      <c r="N239" s="36">
        <v>76488</v>
      </c>
      <c r="O239" s="37">
        <f t="shared" si="15"/>
        <v>84136.8</v>
      </c>
      <c r="P239" s="38"/>
    </row>
    <row r="240" spans="1:16" s="16" customFormat="1" ht="14.25">
      <c r="A240" s="166">
        <v>7</v>
      </c>
      <c r="B240" s="27" t="s">
        <v>417</v>
      </c>
      <c r="C240" s="28" t="s">
        <v>110</v>
      </c>
      <c r="D240" s="30" t="s">
        <v>411</v>
      </c>
      <c r="E240" s="200">
        <v>138547</v>
      </c>
      <c r="F240" s="71">
        <v>1</v>
      </c>
      <c r="G240" s="20"/>
      <c r="H240" s="32">
        <v>96073</v>
      </c>
      <c r="I240" s="33">
        <v>76858</v>
      </c>
      <c r="J240" s="34">
        <f t="shared" si="17"/>
        <v>96072.5</v>
      </c>
      <c r="K240" s="35">
        <f t="shared" si="18"/>
        <v>96073</v>
      </c>
      <c r="L240" s="16">
        <f t="shared" si="16"/>
        <v>91269.35</v>
      </c>
      <c r="M240" s="16">
        <f t="shared" si="19"/>
        <v>91270</v>
      </c>
      <c r="N240" s="36">
        <v>91270</v>
      </c>
      <c r="O240" s="37">
        <f t="shared" si="15"/>
        <v>100397</v>
      </c>
      <c r="P240" s="38"/>
    </row>
    <row r="241" spans="1:16" s="16" customFormat="1" ht="14.25">
      <c r="A241" s="166">
        <v>8</v>
      </c>
      <c r="B241" s="27" t="s">
        <v>432</v>
      </c>
      <c r="C241" s="28"/>
      <c r="D241" s="30" t="s">
        <v>424</v>
      </c>
      <c r="E241" s="200">
        <v>89822</v>
      </c>
      <c r="F241" s="71">
        <v>1</v>
      </c>
      <c r="G241" s="20"/>
      <c r="H241" s="32">
        <v>65407</v>
      </c>
      <c r="I241" s="33">
        <v>52325</v>
      </c>
      <c r="J241" s="34">
        <f t="shared" si="17"/>
        <v>65406.25</v>
      </c>
      <c r="K241" s="35">
        <f t="shared" si="18"/>
        <v>65407</v>
      </c>
      <c r="L241" s="103">
        <f>(H241*93)/100</f>
        <v>60828.51</v>
      </c>
      <c r="M241" s="16">
        <f t="shared" si="19"/>
        <v>60829</v>
      </c>
      <c r="N241" s="36">
        <v>60829</v>
      </c>
      <c r="O241" s="37">
        <f>N241*107/100</f>
        <v>65087.03</v>
      </c>
      <c r="P241" s="38"/>
    </row>
    <row r="242" spans="1:16" s="16" customFormat="1" ht="14.25">
      <c r="A242" s="166">
        <v>9</v>
      </c>
      <c r="B242" s="27" t="s">
        <v>484</v>
      </c>
      <c r="C242" s="28"/>
      <c r="D242" s="30" t="s">
        <v>403</v>
      </c>
      <c r="E242" s="200">
        <v>86308</v>
      </c>
      <c r="F242" s="71">
        <v>1</v>
      </c>
      <c r="G242" s="20"/>
      <c r="H242" s="32">
        <v>62849</v>
      </c>
      <c r="I242" s="33">
        <v>50279</v>
      </c>
      <c r="J242" s="34">
        <f t="shared" si="17"/>
        <v>62848.75</v>
      </c>
      <c r="K242" s="35">
        <f t="shared" si="18"/>
        <v>62849</v>
      </c>
      <c r="L242" s="103">
        <f>(H242*93)/100</f>
        <v>58449.57</v>
      </c>
      <c r="M242" s="16">
        <f t="shared" si="19"/>
        <v>58450</v>
      </c>
      <c r="N242" s="36">
        <v>58450</v>
      </c>
      <c r="O242" s="37">
        <f>N242*107/100</f>
        <v>62541.5</v>
      </c>
      <c r="P242" s="38"/>
    </row>
    <row r="243" spans="1:16" s="16" customFormat="1" ht="25.5">
      <c r="A243" s="166">
        <v>10</v>
      </c>
      <c r="B243" s="27" t="s">
        <v>516</v>
      </c>
      <c r="C243" s="28"/>
      <c r="D243" s="30" t="s">
        <v>536</v>
      </c>
      <c r="E243" s="200">
        <v>99560</v>
      </c>
      <c r="F243" s="71"/>
      <c r="G243" s="20"/>
      <c r="H243" s="32">
        <v>72500</v>
      </c>
      <c r="I243" s="33">
        <v>58000</v>
      </c>
      <c r="J243" s="34">
        <f t="shared" si="17"/>
        <v>72500</v>
      </c>
      <c r="K243" s="35">
        <f t="shared" si="18"/>
        <v>72500</v>
      </c>
      <c r="L243" s="103">
        <f>(H243*93)/100</f>
        <v>67425</v>
      </c>
      <c r="M243" s="16">
        <f t="shared" si="19"/>
        <v>67425</v>
      </c>
      <c r="N243" s="36">
        <v>67425</v>
      </c>
      <c r="O243" s="37">
        <f>N243*107/100</f>
        <v>72144.75</v>
      </c>
      <c r="P243" s="38"/>
    </row>
    <row r="244" spans="1:16" s="16" customFormat="1" ht="14.25">
      <c r="A244" s="166">
        <v>11</v>
      </c>
      <c r="B244" s="27" t="s">
        <v>490</v>
      </c>
      <c r="C244" s="28"/>
      <c r="D244" s="30" t="s">
        <v>638</v>
      </c>
      <c r="E244" s="200">
        <v>88453</v>
      </c>
      <c r="F244" s="71"/>
      <c r="G244" s="20"/>
      <c r="H244" s="32">
        <v>64412</v>
      </c>
      <c r="I244" s="33">
        <v>51529</v>
      </c>
      <c r="J244" s="34">
        <f t="shared" si="17"/>
        <v>64411.25</v>
      </c>
      <c r="K244" s="35">
        <f t="shared" si="18"/>
        <v>64412</v>
      </c>
      <c r="L244" s="103">
        <f>(H244*93)/100</f>
        <v>59903.16</v>
      </c>
      <c r="M244" s="16">
        <f t="shared" si="19"/>
        <v>59904</v>
      </c>
      <c r="N244" s="36">
        <v>59904</v>
      </c>
      <c r="O244" s="37">
        <f>N244*107/100</f>
        <v>64097.28</v>
      </c>
      <c r="P244" s="38"/>
    </row>
    <row r="245" spans="1:16" s="3" customFormat="1" ht="18" customHeight="1">
      <c r="A245" s="74"/>
      <c r="B245" s="160"/>
      <c r="C245" s="160"/>
      <c r="D245" s="149" t="s">
        <v>149</v>
      </c>
      <c r="E245" s="166"/>
      <c r="F245" s="160"/>
      <c r="G245" s="161"/>
      <c r="H245" s="32">
        <v>0</v>
      </c>
      <c r="I245" s="33">
        <v>0</v>
      </c>
      <c r="J245" s="34">
        <f t="shared" si="17"/>
        <v>0</v>
      </c>
      <c r="K245" s="35">
        <f t="shared" si="18"/>
        <v>0</v>
      </c>
      <c r="L245" s="16">
        <f t="shared" si="16"/>
        <v>0</v>
      </c>
      <c r="M245" s="16">
        <f t="shared" si="19"/>
        <v>0</v>
      </c>
      <c r="N245" s="36">
        <v>0</v>
      </c>
      <c r="O245" s="37">
        <f t="shared" si="15"/>
        <v>0</v>
      </c>
      <c r="P245" s="38"/>
    </row>
    <row r="246" spans="1:16" s="16" customFormat="1" ht="14.25">
      <c r="A246" s="28">
        <v>1</v>
      </c>
      <c r="B246" s="29" t="s">
        <v>150</v>
      </c>
      <c r="C246" s="28" t="s">
        <v>96</v>
      </c>
      <c r="D246" s="30" t="s">
        <v>151</v>
      </c>
      <c r="E246" s="200">
        <v>33113</v>
      </c>
      <c r="F246" s="71">
        <v>1</v>
      </c>
      <c r="G246" s="20">
        <v>13</v>
      </c>
      <c r="H246" s="32">
        <v>22962</v>
      </c>
      <c r="I246" s="33">
        <v>18369</v>
      </c>
      <c r="J246" s="34">
        <f t="shared" si="17"/>
        <v>22961.25</v>
      </c>
      <c r="K246" s="35">
        <f t="shared" si="18"/>
        <v>22962</v>
      </c>
      <c r="L246" s="16">
        <f t="shared" si="16"/>
        <v>21813.9</v>
      </c>
      <c r="M246" s="16">
        <f t="shared" si="19"/>
        <v>21814</v>
      </c>
      <c r="N246" s="36">
        <v>21814</v>
      </c>
      <c r="O246" s="37">
        <f t="shared" si="15"/>
        <v>23995.4</v>
      </c>
      <c r="P246" s="38"/>
    </row>
    <row r="247" spans="1:16" s="16" customFormat="1" ht="14.25">
      <c r="A247" s="52">
        <v>2</v>
      </c>
      <c r="B247" s="168" t="s">
        <v>152</v>
      </c>
      <c r="C247" s="52" t="s">
        <v>96</v>
      </c>
      <c r="D247" s="30" t="s">
        <v>656</v>
      </c>
      <c r="E247" s="200">
        <v>32908</v>
      </c>
      <c r="F247" s="71">
        <v>1</v>
      </c>
      <c r="G247" s="20">
        <v>14</v>
      </c>
      <c r="H247" s="32">
        <v>22820</v>
      </c>
      <c r="I247" s="33">
        <v>18256</v>
      </c>
      <c r="J247" s="34">
        <f t="shared" si="17"/>
        <v>22820</v>
      </c>
      <c r="K247" s="35">
        <f t="shared" si="18"/>
        <v>22820</v>
      </c>
      <c r="L247" s="16">
        <f t="shared" si="16"/>
        <v>21679</v>
      </c>
      <c r="M247" s="16">
        <f t="shared" si="19"/>
        <v>21679</v>
      </c>
      <c r="N247" s="36">
        <v>21679</v>
      </c>
      <c r="O247" s="37">
        <f t="shared" si="15"/>
        <v>23846.9</v>
      </c>
      <c r="P247" s="38"/>
    </row>
    <row r="248" spans="1:16" s="16" customFormat="1" ht="14.25">
      <c r="A248" s="28">
        <v>3</v>
      </c>
      <c r="B248" s="27" t="s">
        <v>153</v>
      </c>
      <c r="C248" s="28" t="s">
        <v>96</v>
      </c>
      <c r="D248" s="30" t="s">
        <v>457</v>
      </c>
      <c r="E248" s="200">
        <v>28361</v>
      </c>
      <c r="F248" s="71">
        <v>1</v>
      </c>
      <c r="G248" s="20">
        <v>13</v>
      </c>
      <c r="H248" s="32">
        <v>19667</v>
      </c>
      <c r="I248" s="33">
        <v>15733</v>
      </c>
      <c r="J248" s="34">
        <f t="shared" si="17"/>
        <v>19666.25</v>
      </c>
      <c r="K248" s="35">
        <f t="shared" si="18"/>
        <v>19667</v>
      </c>
      <c r="L248" s="16">
        <f t="shared" si="16"/>
        <v>18683.65</v>
      </c>
      <c r="M248" s="16">
        <f t="shared" si="19"/>
        <v>18684</v>
      </c>
      <c r="N248" s="36">
        <v>18684</v>
      </c>
      <c r="O248" s="37">
        <f t="shared" si="15"/>
        <v>20552.4</v>
      </c>
      <c r="P248" s="38"/>
    </row>
    <row r="249" spans="1:16" s="16" customFormat="1" ht="14.25">
      <c r="A249" s="28"/>
      <c r="B249" s="29" t="s">
        <v>314</v>
      </c>
      <c r="C249" s="28" t="s">
        <v>96</v>
      </c>
      <c r="D249" s="30" t="s">
        <v>154</v>
      </c>
      <c r="E249" s="200">
        <v>26125</v>
      </c>
      <c r="F249" s="71">
        <v>1</v>
      </c>
      <c r="G249" s="20">
        <v>13</v>
      </c>
      <c r="H249" s="32">
        <v>18115</v>
      </c>
      <c r="I249" s="33">
        <v>14492</v>
      </c>
      <c r="J249" s="34">
        <f t="shared" si="17"/>
        <v>18115</v>
      </c>
      <c r="K249" s="35">
        <f t="shared" si="18"/>
        <v>18115</v>
      </c>
      <c r="L249" s="16">
        <f t="shared" si="16"/>
        <v>17209.25</v>
      </c>
      <c r="M249" s="16">
        <f t="shared" si="19"/>
        <v>17210</v>
      </c>
      <c r="N249" s="36">
        <v>17210</v>
      </c>
      <c r="O249" s="37">
        <f t="shared" si="15"/>
        <v>18931</v>
      </c>
      <c r="P249" s="38"/>
    </row>
    <row r="250" spans="1:16" s="16" customFormat="1" ht="25.5">
      <c r="A250" s="28">
        <v>4</v>
      </c>
      <c r="B250" s="53" t="s">
        <v>155</v>
      </c>
      <c r="C250" s="52" t="s">
        <v>96</v>
      </c>
      <c r="D250" s="30" t="s">
        <v>458</v>
      </c>
      <c r="E250" s="200">
        <v>34033</v>
      </c>
      <c r="F250" s="105">
        <v>1</v>
      </c>
      <c r="G250" s="108">
        <v>12</v>
      </c>
      <c r="H250" s="32">
        <v>23600</v>
      </c>
      <c r="I250" s="33">
        <v>18880</v>
      </c>
      <c r="J250" s="34">
        <f t="shared" si="17"/>
        <v>23600</v>
      </c>
      <c r="K250" s="35">
        <f t="shared" si="18"/>
        <v>23600</v>
      </c>
      <c r="L250" s="16">
        <f t="shared" si="16"/>
        <v>22420</v>
      </c>
      <c r="M250" s="16">
        <f t="shared" si="19"/>
        <v>22420</v>
      </c>
      <c r="N250" s="36">
        <v>22420</v>
      </c>
      <c r="O250" s="37">
        <f t="shared" si="15"/>
        <v>24662</v>
      </c>
      <c r="P250" s="38"/>
    </row>
    <row r="251" spans="1:16" s="16" customFormat="1" ht="14.25">
      <c r="A251" s="28">
        <v>6</v>
      </c>
      <c r="B251" s="29" t="s">
        <v>275</v>
      </c>
      <c r="C251" s="28" t="s">
        <v>101</v>
      </c>
      <c r="D251" s="30" t="s">
        <v>657</v>
      </c>
      <c r="E251" s="200">
        <v>49471</v>
      </c>
      <c r="F251" s="71">
        <v>1</v>
      </c>
      <c r="G251" s="20">
        <v>24</v>
      </c>
      <c r="H251" s="32">
        <v>34304</v>
      </c>
      <c r="I251" s="33">
        <v>27443</v>
      </c>
      <c r="J251" s="34">
        <f t="shared" si="17"/>
        <v>34303.75</v>
      </c>
      <c r="K251" s="35">
        <f t="shared" si="18"/>
        <v>34304</v>
      </c>
      <c r="L251" s="16">
        <f t="shared" si="16"/>
        <v>32588.8</v>
      </c>
      <c r="M251" s="16">
        <f t="shared" si="19"/>
        <v>32589</v>
      </c>
      <c r="N251" s="36">
        <v>32589</v>
      </c>
      <c r="O251" s="37">
        <f t="shared" si="15"/>
        <v>35847.9</v>
      </c>
      <c r="P251" s="38"/>
    </row>
    <row r="252" spans="1:16" s="16" customFormat="1" ht="14.25">
      <c r="A252" s="28">
        <v>7</v>
      </c>
      <c r="B252" s="29" t="s">
        <v>413</v>
      </c>
      <c r="C252" s="28" t="s">
        <v>101</v>
      </c>
      <c r="D252" s="30" t="s">
        <v>657</v>
      </c>
      <c r="E252" s="200">
        <v>45432</v>
      </c>
      <c r="F252" s="71">
        <v>1</v>
      </c>
      <c r="G252" s="20"/>
      <c r="H252" s="32">
        <v>31504</v>
      </c>
      <c r="I252" s="33">
        <v>25203</v>
      </c>
      <c r="J252" s="34">
        <f t="shared" si="17"/>
        <v>31503.75</v>
      </c>
      <c r="K252" s="35">
        <f t="shared" si="18"/>
        <v>31504</v>
      </c>
      <c r="L252" s="16">
        <f t="shared" si="16"/>
        <v>29928.8</v>
      </c>
      <c r="M252" s="16">
        <f t="shared" si="19"/>
        <v>29929</v>
      </c>
      <c r="N252" s="36">
        <v>29929</v>
      </c>
      <c r="O252" s="37">
        <f t="shared" si="15"/>
        <v>32921.9</v>
      </c>
      <c r="P252" s="38"/>
    </row>
    <row r="253" spans="1:16" s="16" customFormat="1" ht="25.5">
      <c r="A253" s="28">
        <v>8</v>
      </c>
      <c r="B253" s="27" t="s">
        <v>156</v>
      </c>
      <c r="C253" s="28" t="s">
        <v>96</v>
      </c>
      <c r="D253" s="30" t="s">
        <v>461</v>
      </c>
      <c r="E253" s="200">
        <v>36715</v>
      </c>
      <c r="F253" s="105">
        <v>1</v>
      </c>
      <c r="G253" s="108">
        <v>16</v>
      </c>
      <c r="H253" s="32">
        <v>25458</v>
      </c>
      <c r="I253" s="33">
        <v>20366</v>
      </c>
      <c r="J253" s="34">
        <f t="shared" si="17"/>
        <v>25457.5</v>
      </c>
      <c r="K253" s="35">
        <f t="shared" si="18"/>
        <v>25458</v>
      </c>
      <c r="L253" s="16">
        <f t="shared" si="16"/>
        <v>24185.1</v>
      </c>
      <c r="M253" s="16">
        <f t="shared" si="19"/>
        <v>24186</v>
      </c>
      <c r="N253" s="36">
        <v>24186</v>
      </c>
      <c r="O253" s="37">
        <f t="shared" si="15"/>
        <v>26604.6</v>
      </c>
      <c r="P253" s="38"/>
    </row>
    <row r="254" spans="1:16" s="16" customFormat="1" ht="25.5">
      <c r="A254" s="28">
        <v>9</v>
      </c>
      <c r="B254" s="163" t="s">
        <v>414</v>
      </c>
      <c r="C254" s="52" t="s">
        <v>96</v>
      </c>
      <c r="D254" s="30" t="s">
        <v>461</v>
      </c>
      <c r="E254" s="200">
        <v>34893</v>
      </c>
      <c r="F254" s="105">
        <v>1</v>
      </c>
      <c r="G254" s="108">
        <v>16</v>
      </c>
      <c r="H254" s="32">
        <v>24195</v>
      </c>
      <c r="I254" s="33">
        <v>19356</v>
      </c>
      <c r="J254" s="34">
        <f t="shared" si="17"/>
        <v>24195</v>
      </c>
      <c r="K254" s="35">
        <f t="shared" si="18"/>
        <v>24195</v>
      </c>
      <c r="L254" s="16">
        <f t="shared" si="16"/>
        <v>22985.25</v>
      </c>
      <c r="M254" s="16">
        <f t="shared" si="19"/>
        <v>22986</v>
      </c>
      <c r="N254" s="36">
        <v>22986</v>
      </c>
      <c r="O254" s="37">
        <f t="shared" si="15"/>
        <v>25284.6</v>
      </c>
      <c r="P254" s="38"/>
    </row>
    <row r="255" spans="1:16" s="16" customFormat="1" ht="38.25">
      <c r="A255" s="52">
        <v>10</v>
      </c>
      <c r="B255" s="53" t="s">
        <v>157</v>
      </c>
      <c r="C255" s="52" t="s">
        <v>101</v>
      </c>
      <c r="D255" s="30" t="s">
        <v>658</v>
      </c>
      <c r="E255" s="200">
        <v>72291</v>
      </c>
      <c r="F255" s="165">
        <v>1</v>
      </c>
      <c r="G255" s="21">
        <v>34</v>
      </c>
      <c r="H255" s="32">
        <v>50129</v>
      </c>
      <c r="I255" s="33">
        <v>40103</v>
      </c>
      <c r="J255" s="34">
        <f t="shared" si="17"/>
        <v>50128.75</v>
      </c>
      <c r="K255" s="35">
        <f t="shared" si="18"/>
        <v>50129</v>
      </c>
      <c r="L255" s="16">
        <f t="shared" si="16"/>
        <v>47622.55</v>
      </c>
      <c r="M255" s="16">
        <f t="shared" si="19"/>
        <v>47623</v>
      </c>
      <c r="N255" s="36">
        <v>47623</v>
      </c>
      <c r="O255" s="37">
        <f t="shared" si="15"/>
        <v>52385.3</v>
      </c>
      <c r="P255" s="38"/>
    </row>
    <row r="256" spans="1:16" s="16" customFormat="1" ht="14.25">
      <c r="A256" s="28">
        <v>11</v>
      </c>
      <c r="B256" s="29" t="s">
        <v>158</v>
      </c>
      <c r="C256" s="28" t="s">
        <v>25</v>
      </c>
      <c r="D256" s="30" t="s">
        <v>159</v>
      </c>
      <c r="E256" s="200">
        <v>26489</v>
      </c>
      <c r="F256" s="71">
        <v>1</v>
      </c>
      <c r="G256" s="20">
        <v>12</v>
      </c>
      <c r="H256" s="32">
        <v>18368</v>
      </c>
      <c r="I256" s="33">
        <v>14694</v>
      </c>
      <c r="J256" s="34">
        <f t="shared" si="17"/>
        <v>18367.5</v>
      </c>
      <c r="K256" s="35">
        <f t="shared" si="18"/>
        <v>18368</v>
      </c>
      <c r="L256" s="16">
        <f t="shared" si="16"/>
        <v>17449.6</v>
      </c>
      <c r="M256" s="16">
        <f t="shared" si="19"/>
        <v>17450</v>
      </c>
      <c r="N256" s="36">
        <v>17450</v>
      </c>
      <c r="O256" s="37">
        <f t="shared" si="15"/>
        <v>19195</v>
      </c>
      <c r="P256" s="38"/>
    </row>
    <row r="257" spans="1:16" s="16" customFormat="1" ht="14.25">
      <c r="A257" s="28">
        <v>12</v>
      </c>
      <c r="B257" s="29" t="s">
        <v>160</v>
      </c>
      <c r="C257" s="28" t="s">
        <v>96</v>
      </c>
      <c r="D257" s="30" t="s">
        <v>161</v>
      </c>
      <c r="E257" s="200">
        <v>60428</v>
      </c>
      <c r="F257" s="71">
        <v>1</v>
      </c>
      <c r="G257" s="20">
        <v>29</v>
      </c>
      <c r="H257" s="32">
        <v>41902</v>
      </c>
      <c r="I257" s="33">
        <v>33521</v>
      </c>
      <c r="J257" s="34">
        <f t="shared" si="17"/>
        <v>41901.25</v>
      </c>
      <c r="K257" s="35">
        <f t="shared" si="18"/>
        <v>41902</v>
      </c>
      <c r="L257" s="16">
        <f t="shared" si="16"/>
        <v>39806.9</v>
      </c>
      <c r="M257" s="16">
        <f t="shared" si="19"/>
        <v>39807</v>
      </c>
      <c r="N257" s="36">
        <v>39807</v>
      </c>
      <c r="O257" s="37">
        <f t="shared" si="15"/>
        <v>43787.7</v>
      </c>
      <c r="P257" s="38"/>
    </row>
    <row r="258" spans="1:16" s="16" customFormat="1" ht="14.25">
      <c r="A258" s="52">
        <v>13</v>
      </c>
      <c r="B258" s="53" t="s">
        <v>162</v>
      </c>
      <c r="C258" s="52" t="s">
        <v>101</v>
      </c>
      <c r="D258" s="30" t="s">
        <v>462</v>
      </c>
      <c r="E258" s="200">
        <v>51237</v>
      </c>
      <c r="F258" s="165">
        <v>1</v>
      </c>
      <c r="G258" s="21">
        <v>16</v>
      </c>
      <c r="H258" s="32">
        <v>35529</v>
      </c>
      <c r="I258" s="33">
        <v>28423</v>
      </c>
      <c r="J258" s="34">
        <f t="shared" si="17"/>
        <v>35528.75</v>
      </c>
      <c r="K258" s="35">
        <f t="shared" si="18"/>
        <v>35529</v>
      </c>
      <c r="L258" s="16">
        <f t="shared" si="16"/>
        <v>33752.55</v>
      </c>
      <c r="M258" s="16">
        <f t="shared" si="19"/>
        <v>33753</v>
      </c>
      <c r="N258" s="36">
        <v>33753</v>
      </c>
      <c r="O258" s="37">
        <f t="shared" si="15"/>
        <v>37128.3</v>
      </c>
      <c r="P258" s="38"/>
    </row>
    <row r="259" spans="1:16" s="16" customFormat="1" ht="25.5">
      <c r="A259" s="52">
        <v>14</v>
      </c>
      <c r="B259" s="53" t="s">
        <v>163</v>
      </c>
      <c r="C259" s="52" t="s">
        <v>110</v>
      </c>
      <c r="D259" s="30" t="s">
        <v>659</v>
      </c>
      <c r="E259" s="200">
        <v>54310</v>
      </c>
      <c r="F259" s="165">
        <v>1</v>
      </c>
      <c r="G259" s="21">
        <v>23</v>
      </c>
      <c r="H259" s="32">
        <v>37659</v>
      </c>
      <c r="I259" s="33">
        <v>30127</v>
      </c>
      <c r="J259" s="34">
        <f t="shared" si="17"/>
        <v>37658.75</v>
      </c>
      <c r="K259" s="35">
        <f t="shared" si="18"/>
        <v>37659</v>
      </c>
      <c r="L259" s="16">
        <f t="shared" si="16"/>
        <v>35776.05</v>
      </c>
      <c r="M259" s="16">
        <f t="shared" si="19"/>
        <v>35777</v>
      </c>
      <c r="N259" s="36">
        <v>35777</v>
      </c>
      <c r="O259" s="37">
        <f t="shared" si="15"/>
        <v>39354.7</v>
      </c>
      <c r="P259" s="38"/>
    </row>
    <row r="260" spans="1:16" s="16" customFormat="1" ht="25.5">
      <c r="A260" s="28">
        <v>15</v>
      </c>
      <c r="B260" s="29" t="s">
        <v>316</v>
      </c>
      <c r="C260" s="28" t="s">
        <v>110</v>
      </c>
      <c r="D260" s="30" t="s">
        <v>463</v>
      </c>
      <c r="E260" s="200">
        <v>74128</v>
      </c>
      <c r="F260" s="71">
        <v>1</v>
      </c>
      <c r="G260" s="20">
        <v>35</v>
      </c>
      <c r="H260" s="32">
        <v>51403</v>
      </c>
      <c r="I260" s="33">
        <v>41122</v>
      </c>
      <c r="J260" s="34">
        <f t="shared" si="17"/>
        <v>51402.5</v>
      </c>
      <c r="K260" s="35">
        <f t="shared" si="18"/>
        <v>51403</v>
      </c>
      <c r="L260" s="16">
        <f t="shared" si="16"/>
        <v>48832.85</v>
      </c>
      <c r="M260" s="16">
        <f t="shared" si="19"/>
        <v>48833</v>
      </c>
      <c r="N260" s="36">
        <v>48833</v>
      </c>
      <c r="O260" s="37">
        <f t="shared" si="15"/>
        <v>53716.3</v>
      </c>
      <c r="P260" s="38"/>
    </row>
    <row r="261" spans="1:16" s="16" customFormat="1" ht="14.25">
      <c r="A261" s="28">
        <v>16</v>
      </c>
      <c r="B261" s="29" t="s">
        <v>165</v>
      </c>
      <c r="C261" s="28" t="s">
        <v>7</v>
      </c>
      <c r="D261" s="30" t="s">
        <v>164</v>
      </c>
      <c r="E261" s="200">
        <v>24458</v>
      </c>
      <c r="F261" s="71">
        <v>1</v>
      </c>
      <c r="G261" s="20"/>
      <c r="H261" s="32">
        <v>16960</v>
      </c>
      <c r="I261" s="33">
        <v>13568</v>
      </c>
      <c r="J261" s="34">
        <f t="shared" si="17"/>
        <v>16960</v>
      </c>
      <c r="K261" s="35">
        <f t="shared" si="18"/>
        <v>16960</v>
      </c>
      <c r="L261" s="16">
        <f t="shared" si="16"/>
        <v>16112</v>
      </c>
      <c r="M261" s="16">
        <f t="shared" si="19"/>
        <v>16112</v>
      </c>
      <c r="N261" s="36">
        <v>16112</v>
      </c>
      <c r="O261" s="37">
        <f t="shared" si="15"/>
        <v>17723.2</v>
      </c>
      <c r="P261" s="38"/>
    </row>
    <row r="262" spans="1:16" s="3" customFormat="1" ht="14.25">
      <c r="A262" s="26">
        <v>18</v>
      </c>
      <c r="B262" s="23" t="s">
        <v>167</v>
      </c>
      <c r="C262" s="26" t="s">
        <v>96</v>
      </c>
      <c r="D262" s="25" t="s">
        <v>168</v>
      </c>
      <c r="E262" s="200">
        <v>133800</v>
      </c>
      <c r="F262" s="120">
        <v>1</v>
      </c>
      <c r="G262" s="121">
        <v>47</v>
      </c>
      <c r="H262" s="32">
        <v>92782</v>
      </c>
      <c r="I262" s="33">
        <v>74225</v>
      </c>
      <c r="J262" s="34">
        <f t="shared" si="17"/>
        <v>92781.25</v>
      </c>
      <c r="K262" s="35">
        <f t="shared" si="18"/>
        <v>92782</v>
      </c>
      <c r="L262" s="16">
        <f t="shared" si="16"/>
        <v>88142.9</v>
      </c>
      <c r="M262" s="16">
        <f t="shared" si="19"/>
        <v>88143</v>
      </c>
      <c r="N262" s="36">
        <v>88143</v>
      </c>
      <c r="O262" s="37">
        <f t="shared" si="15"/>
        <v>96957.3</v>
      </c>
      <c r="P262" s="38"/>
    </row>
    <row r="263" spans="1:16" s="3" customFormat="1" ht="14.25">
      <c r="A263" s="26">
        <v>19</v>
      </c>
      <c r="B263" s="23" t="s">
        <v>169</v>
      </c>
      <c r="C263" s="26" t="s">
        <v>96</v>
      </c>
      <c r="D263" s="25" t="s">
        <v>170</v>
      </c>
      <c r="E263" s="200">
        <v>146264</v>
      </c>
      <c r="F263" s="120">
        <v>1</v>
      </c>
      <c r="G263" s="121">
        <v>53</v>
      </c>
      <c r="H263" s="32">
        <v>101423</v>
      </c>
      <c r="I263" s="33">
        <v>81138</v>
      </c>
      <c r="J263" s="34">
        <f t="shared" si="17"/>
        <v>101422.5</v>
      </c>
      <c r="K263" s="35">
        <f t="shared" si="18"/>
        <v>101423</v>
      </c>
      <c r="L263" s="16">
        <f t="shared" si="16"/>
        <v>96351.85</v>
      </c>
      <c r="M263" s="16">
        <f t="shared" si="19"/>
        <v>96352</v>
      </c>
      <c r="N263" s="36">
        <v>96352</v>
      </c>
      <c r="O263" s="37">
        <f t="shared" si="15"/>
        <v>105987.2</v>
      </c>
      <c r="P263" s="38"/>
    </row>
    <row r="264" spans="1:16" s="3" customFormat="1" ht="14.25">
      <c r="A264" s="26">
        <v>20</v>
      </c>
      <c r="B264" s="23" t="s">
        <v>171</v>
      </c>
      <c r="C264" s="26" t="s">
        <v>125</v>
      </c>
      <c r="D264" s="25" t="s">
        <v>172</v>
      </c>
      <c r="E264" s="200">
        <v>279593</v>
      </c>
      <c r="F264" s="120">
        <v>1</v>
      </c>
      <c r="G264" s="121">
        <v>111</v>
      </c>
      <c r="H264" s="32">
        <v>193877</v>
      </c>
      <c r="I264" s="33">
        <v>155101</v>
      </c>
      <c r="J264" s="34">
        <f t="shared" si="17"/>
        <v>193876.25</v>
      </c>
      <c r="K264" s="35">
        <f t="shared" si="18"/>
        <v>193877</v>
      </c>
      <c r="L264" s="16">
        <f t="shared" si="16"/>
        <v>184183.15</v>
      </c>
      <c r="M264" s="16">
        <f t="shared" si="19"/>
        <v>184184</v>
      </c>
      <c r="N264" s="36">
        <v>184184</v>
      </c>
      <c r="O264" s="37">
        <f t="shared" si="15"/>
        <v>202602.4</v>
      </c>
      <c r="P264" s="38"/>
    </row>
    <row r="265" spans="1:16" s="3" customFormat="1" ht="14.25">
      <c r="A265" s="26">
        <v>21</v>
      </c>
      <c r="B265" s="23" t="s">
        <v>173</v>
      </c>
      <c r="C265" s="26" t="s">
        <v>125</v>
      </c>
      <c r="D265" s="25" t="s">
        <v>174</v>
      </c>
      <c r="E265" s="200">
        <v>320484</v>
      </c>
      <c r="F265" s="120">
        <v>1</v>
      </c>
      <c r="G265" s="121">
        <v>121</v>
      </c>
      <c r="H265" s="32">
        <v>222233</v>
      </c>
      <c r="I265" s="33">
        <v>177786</v>
      </c>
      <c r="J265" s="34">
        <f t="shared" si="17"/>
        <v>222232.5</v>
      </c>
      <c r="K265" s="35">
        <f t="shared" si="18"/>
        <v>222233</v>
      </c>
      <c r="L265" s="16">
        <f t="shared" si="16"/>
        <v>211121.35</v>
      </c>
      <c r="M265" s="16">
        <f t="shared" si="19"/>
        <v>211122</v>
      </c>
      <c r="N265" s="36">
        <v>211122</v>
      </c>
      <c r="O265" s="37">
        <f t="shared" si="15"/>
        <v>232234.2</v>
      </c>
      <c r="P265" s="38"/>
    </row>
    <row r="266" spans="1:16" s="3" customFormat="1" ht="14.25">
      <c r="A266" s="26">
        <v>22</v>
      </c>
      <c r="B266" s="23" t="s">
        <v>175</v>
      </c>
      <c r="C266" s="26" t="s">
        <v>25</v>
      </c>
      <c r="D266" s="25" t="s">
        <v>172</v>
      </c>
      <c r="E266" s="200">
        <v>82165</v>
      </c>
      <c r="F266" s="120">
        <v>1</v>
      </c>
      <c r="G266" s="121">
        <v>30</v>
      </c>
      <c r="H266" s="32">
        <v>56975</v>
      </c>
      <c r="I266" s="33">
        <v>45580</v>
      </c>
      <c r="J266" s="34">
        <f t="shared" si="17"/>
        <v>56975</v>
      </c>
      <c r="K266" s="35">
        <f t="shared" si="18"/>
        <v>56975</v>
      </c>
      <c r="L266" s="16">
        <f t="shared" si="16"/>
        <v>54126.25</v>
      </c>
      <c r="M266" s="16">
        <f t="shared" si="19"/>
        <v>54127</v>
      </c>
      <c r="N266" s="36">
        <v>54127</v>
      </c>
      <c r="O266" s="37">
        <f t="shared" si="15"/>
        <v>59539.7</v>
      </c>
      <c r="P266" s="38"/>
    </row>
    <row r="267" spans="1:16" s="3" customFormat="1" ht="14.25">
      <c r="A267" s="26">
        <v>23</v>
      </c>
      <c r="B267" s="23" t="s">
        <v>176</v>
      </c>
      <c r="C267" s="26" t="s">
        <v>25</v>
      </c>
      <c r="D267" s="25" t="s">
        <v>172</v>
      </c>
      <c r="E267" s="200">
        <v>109715</v>
      </c>
      <c r="F267" s="120">
        <v>1</v>
      </c>
      <c r="G267" s="121">
        <v>40</v>
      </c>
      <c r="H267" s="32">
        <v>76078</v>
      </c>
      <c r="I267" s="33">
        <v>60862</v>
      </c>
      <c r="J267" s="34">
        <f t="shared" si="17"/>
        <v>76077.5</v>
      </c>
      <c r="K267" s="35">
        <f t="shared" si="18"/>
        <v>76078</v>
      </c>
      <c r="L267" s="16">
        <f t="shared" si="16"/>
        <v>72274.1</v>
      </c>
      <c r="M267" s="16">
        <f t="shared" si="19"/>
        <v>72275</v>
      </c>
      <c r="N267" s="36">
        <v>72275</v>
      </c>
      <c r="O267" s="37">
        <f t="shared" si="15"/>
        <v>79502.5</v>
      </c>
      <c r="P267" s="38"/>
    </row>
    <row r="268" spans="1:16" s="3" customFormat="1" ht="14.25">
      <c r="A268" s="26">
        <v>24</v>
      </c>
      <c r="B268" s="23" t="s">
        <v>177</v>
      </c>
      <c r="C268" s="26" t="s">
        <v>25</v>
      </c>
      <c r="D268" s="25" t="s">
        <v>178</v>
      </c>
      <c r="E268" s="200">
        <v>95773</v>
      </c>
      <c r="F268" s="120">
        <v>1</v>
      </c>
      <c r="G268" s="121">
        <v>34</v>
      </c>
      <c r="H268" s="32">
        <v>66412</v>
      </c>
      <c r="I268" s="33">
        <v>53129</v>
      </c>
      <c r="J268" s="34">
        <f t="shared" si="17"/>
        <v>66411.25</v>
      </c>
      <c r="K268" s="35">
        <f t="shared" si="18"/>
        <v>66412</v>
      </c>
      <c r="L268" s="16">
        <f t="shared" si="16"/>
        <v>63091.4</v>
      </c>
      <c r="M268" s="16">
        <f t="shared" si="19"/>
        <v>63092</v>
      </c>
      <c r="N268" s="36">
        <v>63092</v>
      </c>
      <c r="O268" s="37">
        <f t="shared" si="15"/>
        <v>69401.2</v>
      </c>
      <c r="P268" s="38"/>
    </row>
    <row r="269" spans="1:16" s="3" customFormat="1" ht="14.25">
      <c r="A269" s="26">
        <v>25</v>
      </c>
      <c r="B269" s="23" t="s">
        <v>179</v>
      </c>
      <c r="C269" s="26" t="s">
        <v>25</v>
      </c>
      <c r="D269" s="25" t="s">
        <v>180</v>
      </c>
      <c r="E269" s="200">
        <v>104437</v>
      </c>
      <c r="F269" s="120">
        <v>1</v>
      </c>
      <c r="G269" s="121">
        <v>38</v>
      </c>
      <c r="H269" s="32">
        <v>72420</v>
      </c>
      <c r="I269" s="33">
        <v>57936</v>
      </c>
      <c r="J269" s="34">
        <f t="shared" si="17"/>
        <v>72420</v>
      </c>
      <c r="K269" s="35">
        <f t="shared" si="18"/>
        <v>72420</v>
      </c>
      <c r="L269" s="16">
        <f t="shared" si="16"/>
        <v>68799</v>
      </c>
      <c r="M269" s="16">
        <f t="shared" si="19"/>
        <v>68799</v>
      </c>
      <c r="N269" s="36">
        <v>68799</v>
      </c>
      <c r="O269" s="37">
        <f aca="true" t="shared" si="20" ref="O269:O332">N269*110/100</f>
        <v>75678.9</v>
      </c>
      <c r="P269" s="38"/>
    </row>
    <row r="270" spans="1:16" s="16" customFormat="1" ht="14.25">
      <c r="A270" s="28">
        <v>26</v>
      </c>
      <c r="B270" s="29" t="s">
        <v>181</v>
      </c>
      <c r="C270" s="28" t="s">
        <v>166</v>
      </c>
      <c r="D270" s="30" t="s">
        <v>660</v>
      </c>
      <c r="E270" s="200">
        <v>19504</v>
      </c>
      <c r="F270" s="71">
        <v>10</v>
      </c>
      <c r="G270" s="20">
        <v>4</v>
      </c>
      <c r="H270" s="32">
        <v>13524</v>
      </c>
      <c r="I270" s="33">
        <v>10819</v>
      </c>
      <c r="J270" s="34">
        <f t="shared" si="17"/>
        <v>13523.75</v>
      </c>
      <c r="K270" s="35">
        <f t="shared" si="18"/>
        <v>13524</v>
      </c>
      <c r="L270" s="16">
        <f t="shared" si="16"/>
        <v>12847.8</v>
      </c>
      <c r="M270" s="16">
        <f t="shared" si="19"/>
        <v>12848</v>
      </c>
      <c r="N270" s="36">
        <v>12848</v>
      </c>
      <c r="O270" s="37">
        <f t="shared" si="20"/>
        <v>14132.8</v>
      </c>
      <c r="P270" s="38"/>
    </row>
    <row r="271" spans="1:16" s="16" customFormat="1" ht="14.25">
      <c r="A271" s="28">
        <v>27</v>
      </c>
      <c r="B271" s="29" t="s">
        <v>404</v>
      </c>
      <c r="C271" s="28"/>
      <c r="D271" s="30" t="s">
        <v>661</v>
      </c>
      <c r="E271" s="200">
        <v>22878</v>
      </c>
      <c r="F271" s="71">
        <v>10</v>
      </c>
      <c r="G271" s="20"/>
      <c r="H271" s="32">
        <v>15864</v>
      </c>
      <c r="I271" s="33">
        <v>12691</v>
      </c>
      <c r="J271" s="34">
        <f t="shared" si="17"/>
        <v>15863.75</v>
      </c>
      <c r="K271" s="35">
        <f t="shared" si="18"/>
        <v>15864</v>
      </c>
      <c r="L271" s="16">
        <f t="shared" si="16"/>
        <v>15070.8</v>
      </c>
      <c r="M271" s="16">
        <f t="shared" si="19"/>
        <v>15071</v>
      </c>
      <c r="N271" s="36">
        <v>15071</v>
      </c>
      <c r="O271" s="37">
        <f t="shared" si="20"/>
        <v>16578.1</v>
      </c>
      <c r="P271" s="38"/>
    </row>
    <row r="272" spans="1:16" s="16" customFormat="1" ht="14.25">
      <c r="A272" s="28">
        <v>28</v>
      </c>
      <c r="B272" s="29" t="s">
        <v>182</v>
      </c>
      <c r="C272" s="28" t="s">
        <v>110</v>
      </c>
      <c r="D272" s="30" t="s">
        <v>183</v>
      </c>
      <c r="E272" s="200">
        <v>207926</v>
      </c>
      <c r="F272" s="71">
        <v>1</v>
      </c>
      <c r="G272" s="20"/>
      <c r="H272" s="32">
        <v>144182</v>
      </c>
      <c r="I272" s="33">
        <v>115345</v>
      </c>
      <c r="J272" s="34">
        <f t="shared" si="17"/>
        <v>144181.25</v>
      </c>
      <c r="K272" s="35">
        <f t="shared" si="18"/>
        <v>144182</v>
      </c>
      <c r="L272" s="16">
        <f t="shared" si="16"/>
        <v>136972.9</v>
      </c>
      <c r="M272" s="16">
        <f t="shared" si="19"/>
        <v>136973</v>
      </c>
      <c r="N272" s="36">
        <v>136973</v>
      </c>
      <c r="O272" s="37">
        <f t="shared" si="20"/>
        <v>150670.3</v>
      </c>
      <c r="P272" s="38"/>
    </row>
    <row r="273" spans="1:16" s="16" customFormat="1" ht="25.5">
      <c r="A273" s="28">
        <v>29</v>
      </c>
      <c r="B273" s="29" t="s">
        <v>662</v>
      </c>
      <c r="C273" s="28" t="s">
        <v>110</v>
      </c>
      <c r="D273" s="30" t="s">
        <v>346</v>
      </c>
      <c r="E273" s="200">
        <v>234434</v>
      </c>
      <c r="F273" s="71">
        <v>1</v>
      </c>
      <c r="G273" s="20"/>
      <c r="H273" s="32">
        <v>162565</v>
      </c>
      <c r="I273" s="33">
        <v>130052</v>
      </c>
      <c r="J273" s="34">
        <f t="shared" si="17"/>
        <v>162565</v>
      </c>
      <c r="K273" s="35">
        <f t="shared" si="18"/>
        <v>162565</v>
      </c>
      <c r="L273" s="16">
        <f t="shared" si="16"/>
        <v>154436.75</v>
      </c>
      <c r="M273" s="16">
        <f t="shared" si="19"/>
        <v>154437</v>
      </c>
      <c r="N273" s="36">
        <v>154437</v>
      </c>
      <c r="O273" s="37">
        <f t="shared" si="20"/>
        <v>169880.7</v>
      </c>
      <c r="P273" s="38"/>
    </row>
    <row r="274" spans="1:16" s="16" customFormat="1" ht="14.25">
      <c r="A274" s="28">
        <v>30</v>
      </c>
      <c r="B274" s="29" t="s">
        <v>315</v>
      </c>
      <c r="C274" s="28" t="s">
        <v>7</v>
      </c>
      <c r="D274" s="30" t="s">
        <v>663</v>
      </c>
      <c r="E274" s="200">
        <v>104305</v>
      </c>
      <c r="F274" s="71">
        <v>1</v>
      </c>
      <c r="G274" s="20">
        <v>28</v>
      </c>
      <c r="H274" s="32">
        <v>72328</v>
      </c>
      <c r="I274" s="33">
        <v>57862</v>
      </c>
      <c r="J274" s="34">
        <f t="shared" si="17"/>
        <v>72327.5</v>
      </c>
      <c r="K274" s="35">
        <f t="shared" si="18"/>
        <v>72328</v>
      </c>
      <c r="L274" s="16">
        <f t="shared" si="16"/>
        <v>68711.6</v>
      </c>
      <c r="M274" s="16">
        <f t="shared" si="19"/>
        <v>68712</v>
      </c>
      <c r="N274" s="36">
        <v>68712</v>
      </c>
      <c r="O274" s="37">
        <f t="shared" si="20"/>
        <v>75583.2</v>
      </c>
      <c r="P274" s="38"/>
    </row>
    <row r="275" spans="1:16" s="16" customFormat="1" ht="14.25">
      <c r="A275" s="28">
        <v>31</v>
      </c>
      <c r="B275" s="29" t="s">
        <v>402</v>
      </c>
      <c r="C275" s="28" t="s">
        <v>7</v>
      </c>
      <c r="D275" s="30" t="s">
        <v>664</v>
      </c>
      <c r="E275" s="200">
        <v>96453</v>
      </c>
      <c r="F275" s="71">
        <v>1</v>
      </c>
      <c r="G275" s="20">
        <v>28</v>
      </c>
      <c r="H275" s="32">
        <v>66883</v>
      </c>
      <c r="I275" s="33">
        <v>53506</v>
      </c>
      <c r="J275" s="34">
        <f t="shared" si="17"/>
        <v>66882.5</v>
      </c>
      <c r="K275" s="35">
        <f t="shared" si="18"/>
        <v>66883</v>
      </c>
      <c r="L275" s="16">
        <f aca="true" t="shared" si="21" ref="L275:L338">(H275*95)/100</f>
        <v>63538.85</v>
      </c>
      <c r="M275" s="16">
        <f t="shared" si="19"/>
        <v>63539</v>
      </c>
      <c r="N275" s="36">
        <v>63539</v>
      </c>
      <c r="O275" s="37">
        <f t="shared" si="20"/>
        <v>69892.9</v>
      </c>
      <c r="P275" s="38"/>
    </row>
    <row r="276" spans="1:16" s="16" customFormat="1" ht="14.25">
      <c r="A276" s="28">
        <v>32</v>
      </c>
      <c r="B276" s="29" t="s">
        <v>505</v>
      </c>
      <c r="C276" s="28" t="s">
        <v>504</v>
      </c>
      <c r="D276" s="30" t="s">
        <v>506</v>
      </c>
      <c r="E276" s="200">
        <v>168567</v>
      </c>
      <c r="F276" s="71">
        <v>1</v>
      </c>
      <c r="G276" s="20">
        <v>28</v>
      </c>
      <c r="H276" s="32">
        <v>116889</v>
      </c>
      <c r="I276" s="33">
        <v>93511</v>
      </c>
      <c r="J276" s="34">
        <f aca="true" t="shared" si="22" ref="J276:J340">I276*125/100</f>
        <v>116888.75</v>
      </c>
      <c r="K276" s="35">
        <f aca="true" t="shared" si="23" ref="K276:K340">ROUNDUP(J276,0)</f>
        <v>116889</v>
      </c>
      <c r="L276" s="16">
        <f t="shared" si="21"/>
        <v>111044.55</v>
      </c>
      <c r="M276" s="16">
        <f aca="true" t="shared" si="24" ref="M276:M339">ROUNDUP(L276,0.5)</f>
        <v>111045</v>
      </c>
      <c r="N276" s="36">
        <v>111045</v>
      </c>
      <c r="O276" s="37">
        <f t="shared" si="20"/>
        <v>122149.5</v>
      </c>
      <c r="P276" s="38"/>
    </row>
    <row r="277" spans="1:16" s="16" customFormat="1" ht="25.5">
      <c r="A277" s="28">
        <v>33</v>
      </c>
      <c r="B277" s="29" t="s">
        <v>494</v>
      </c>
      <c r="C277" s="28" t="s">
        <v>567</v>
      </c>
      <c r="D277" s="30" t="s">
        <v>665</v>
      </c>
      <c r="E277" s="200">
        <v>161014</v>
      </c>
      <c r="F277" s="71">
        <v>1</v>
      </c>
      <c r="G277" s="20">
        <v>28</v>
      </c>
      <c r="H277" s="32">
        <v>111652</v>
      </c>
      <c r="I277" s="33">
        <v>89321</v>
      </c>
      <c r="J277" s="34">
        <f t="shared" si="22"/>
        <v>111651.25</v>
      </c>
      <c r="K277" s="35">
        <f t="shared" si="23"/>
        <v>111652</v>
      </c>
      <c r="L277" s="16">
        <f t="shared" si="21"/>
        <v>106069.4</v>
      </c>
      <c r="M277" s="16">
        <f t="shared" si="24"/>
        <v>106070</v>
      </c>
      <c r="N277" s="36">
        <v>106070</v>
      </c>
      <c r="O277" s="37">
        <f t="shared" si="20"/>
        <v>116677</v>
      </c>
      <c r="P277" s="38"/>
    </row>
    <row r="278" spans="1:16" s="3" customFormat="1" ht="18">
      <c r="A278" s="143"/>
      <c r="B278" s="93"/>
      <c r="C278" s="93"/>
      <c r="D278" s="94" t="s">
        <v>184</v>
      </c>
      <c r="E278" s="166"/>
      <c r="F278" s="169"/>
      <c r="G278" s="170"/>
      <c r="H278" s="32">
        <v>0</v>
      </c>
      <c r="I278" s="33">
        <v>0</v>
      </c>
      <c r="J278" s="34">
        <f t="shared" si="22"/>
        <v>0</v>
      </c>
      <c r="K278" s="35">
        <f t="shared" si="23"/>
        <v>0</v>
      </c>
      <c r="L278" s="16">
        <f t="shared" si="21"/>
        <v>0</v>
      </c>
      <c r="M278" s="16">
        <f t="shared" si="24"/>
        <v>0</v>
      </c>
      <c r="N278" s="36">
        <v>0</v>
      </c>
      <c r="O278" s="37">
        <f t="shared" si="20"/>
        <v>0</v>
      </c>
      <c r="P278" s="38"/>
    </row>
    <row r="279" spans="1:16" s="6" customFormat="1" ht="18">
      <c r="A279" s="19"/>
      <c r="B279" s="40"/>
      <c r="C279" s="40"/>
      <c r="D279" s="94" t="s">
        <v>298</v>
      </c>
      <c r="E279" s="166"/>
      <c r="F279" s="43"/>
      <c r="G279" s="44"/>
      <c r="H279" s="32">
        <v>0</v>
      </c>
      <c r="I279" s="33">
        <v>0</v>
      </c>
      <c r="J279" s="34">
        <f t="shared" si="22"/>
        <v>0</v>
      </c>
      <c r="K279" s="35">
        <f t="shared" si="23"/>
        <v>0</v>
      </c>
      <c r="L279" s="16">
        <f t="shared" si="21"/>
        <v>0</v>
      </c>
      <c r="M279" s="16">
        <f t="shared" si="24"/>
        <v>0</v>
      </c>
      <c r="N279" s="36">
        <v>0</v>
      </c>
      <c r="O279" s="37">
        <f t="shared" si="20"/>
        <v>0</v>
      </c>
      <c r="P279" s="38"/>
    </row>
    <row r="280" spans="1:16" s="16" customFormat="1" ht="14.25">
      <c r="A280" s="28">
        <v>3</v>
      </c>
      <c r="B280" s="29" t="s">
        <v>189</v>
      </c>
      <c r="C280" s="28"/>
      <c r="D280" s="50" t="s">
        <v>666</v>
      </c>
      <c r="E280" s="200">
        <v>96888</v>
      </c>
      <c r="F280" s="51">
        <v>1</v>
      </c>
      <c r="G280" s="20">
        <v>36</v>
      </c>
      <c r="H280" s="32">
        <v>67184</v>
      </c>
      <c r="I280" s="33">
        <v>53747</v>
      </c>
      <c r="J280" s="34">
        <f t="shared" si="22"/>
        <v>67183.75</v>
      </c>
      <c r="K280" s="35">
        <f t="shared" si="23"/>
        <v>67184</v>
      </c>
      <c r="L280" s="16">
        <f t="shared" si="21"/>
        <v>63824.8</v>
      </c>
      <c r="M280" s="16">
        <f t="shared" si="24"/>
        <v>63825</v>
      </c>
      <c r="N280" s="36">
        <v>63825</v>
      </c>
      <c r="O280" s="37">
        <f t="shared" si="20"/>
        <v>70207.5</v>
      </c>
      <c r="P280" s="38"/>
    </row>
    <row r="281" spans="1:16" s="16" customFormat="1" ht="14.25">
      <c r="A281" s="28">
        <v>4</v>
      </c>
      <c r="B281" s="29" t="s">
        <v>193</v>
      </c>
      <c r="C281" s="28"/>
      <c r="D281" s="30" t="s">
        <v>340</v>
      </c>
      <c r="E281" s="200">
        <v>140091</v>
      </c>
      <c r="F281" s="31">
        <v>1</v>
      </c>
      <c r="G281" s="20">
        <v>60</v>
      </c>
      <c r="H281" s="32">
        <v>97143</v>
      </c>
      <c r="I281" s="33">
        <v>77714</v>
      </c>
      <c r="J281" s="34">
        <f t="shared" si="22"/>
        <v>97142.5</v>
      </c>
      <c r="K281" s="35">
        <f t="shared" si="23"/>
        <v>97143</v>
      </c>
      <c r="L281" s="16">
        <f t="shared" si="21"/>
        <v>92285.85</v>
      </c>
      <c r="M281" s="16">
        <f t="shared" si="24"/>
        <v>92286</v>
      </c>
      <c r="N281" s="36">
        <v>92286</v>
      </c>
      <c r="O281" s="37">
        <f t="shared" si="20"/>
        <v>101514.6</v>
      </c>
      <c r="P281" s="38"/>
    </row>
    <row r="282" spans="1:16" s="16" customFormat="1" ht="14.25">
      <c r="A282" s="28">
        <v>5</v>
      </c>
      <c r="B282" s="29" t="s">
        <v>293</v>
      </c>
      <c r="C282" s="28"/>
      <c r="D282" s="46" t="s">
        <v>294</v>
      </c>
      <c r="E282" s="200">
        <v>100457</v>
      </c>
      <c r="F282" s="47">
        <v>1</v>
      </c>
      <c r="G282" s="20"/>
      <c r="H282" s="32">
        <v>69659</v>
      </c>
      <c r="I282" s="33">
        <v>55727</v>
      </c>
      <c r="J282" s="34">
        <f t="shared" si="22"/>
        <v>69658.75</v>
      </c>
      <c r="K282" s="35">
        <f t="shared" si="23"/>
        <v>69659</v>
      </c>
      <c r="L282" s="16">
        <f t="shared" si="21"/>
        <v>66176.05</v>
      </c>
      <c r="M282" s="16">
        <f t="shared" si="24"/>
        <v>66177</v>
      </c>
      <c r="N282" s="36">
        <v>66177</v>
      </c>
      <c r="O282" s="37">
        <f t="shared" si="20"/>
        <v>72794.7</v>
      </c>
      <c r="P282" s="38"/>
    </row>
    <row r="283" spans="1:16" s="6" customFormat="1" ht="18">
      <c r="A283" s="19"/>
      <c r="B283" s="40"/>
      <c r="C283" s="40"/>
      <c r="D283" s="94" t="s">
        <v>361</v>
      </c>
      <c r="E283" s="166"/>
      <c r="F283" s="43"/>
      <c r="G283" s="44"/>
      <c r="H283" s="32">
        <v>0</v>
      </c>
      <c r="I283" s="33">
        <v>0</v>
      </c>
      <c r="J283" s="34">
        <f t="shared" si="22"/>
        <v>0</v>
      </c>
      <c r="K283" s="35">
        <f t="shared" si="23"/>
        <v>0</v>
      </c>
      <c r="L283" s="16">
        <f t="shared" si="21"/>
        <v>0</v>
      </c>
      <c r="M283" s="16">
        <f t="shared" si="24"/>
        <v>0</v>
      </c>
      <c r="N283" s="36">
        <v>0</v>
      </c>
      <c r="O283" s="37">
        <f t="shared" si="20"/>
        <v>0</v>
      </c>
      <c r="P283" s="38"/>
    </row>
    <row r="284" spans="1:16" s="172" customFormat="1" ht="14.25">
      <c r="A284" s="28">
        <v>6</v>
      </c>
      <c r="B284" s="29" t="s">
        <v>185</v>
      </c>
      <c r="C284" s="171"/>
      <c r="D284" s="50" t="s">
        <v>186</v>
      </c>
      <c r="E284" s="200">
        <v>235498</v>
      </c>
      <c r="F284" s="51">
        <v>1</v>
      </c>
      <c r="G284" s="20">
        <v>86</v>
      </c>
      <c r="H284" s="32">
        <v>163302</v>
      </c>
      <c r="I284" s="33">
        <v>130641</v>
      </c>
      <c r="J284" s="34">
        <f t="shared" si="22"/>
        <v>163301.25</v>
      </c>
      <c r="K284" s="35">
        <f t="shared" si="23"/>
        <v>163302</v>
      </c>
      <c r="L284" s="16">
        <f t="shared" si="21"/>
        <v>155136.9</v>
      </c>
      <c r="M284" s="16">
        <f t="shared" si="24"/>
        <v>155137</v>
      </c>
      <c r="N284" s="36">
        <v>155137</v>
      </c>
      <c r="O284" s="37">
        <f t="shared" si="20"/>
        <v>170650.7</v>
      </c>
      <c r="P284" s="38"/>
    </row>
    <row r="285" spans="1:16" s="172" customFormat="1" ht="14.25">
      <c r="A285" s="28">
        <v>7</v>
      </c>
      <c r="B285" s="29" t="s">
        <v>187</v>
      </c>
      <c r="C285" s="171"/>
      <c r="D285" s="30" t="s">
        <v>667</v>
      </c>
      <c r="E285" s="200">
        <v>98892</v>
      </c>
      <c r="F285" s="31">
        <v>1</v>
      </c>
      <c r="G285" s="20">
        <v>58</v>
      </c>
      <c r="H285" s="32">
        <v>68574</v>
      </c>
      <c r="I285" s="33">
        <v>54859</v>
      </c>
      <c r="J285" s="34">
        <f t="shared" si="22"/>
        <v>68573.75</v>
      </c>
      <c r="K285" s="35">
        <f t="shared" si="23"/>
        <v>68574</v>
      </c>
      <c r="L285" s="16">
        <f t="shared" si="21"/>
        <v>65145.3</v>
      </c>
      <c r="M285" s="16">
        <f t="shared" si="24"/>
        <v>65146</v>
      </c>
      <c r="N285" s="36">
        <v>65146</v>
      </c>
      <c r="O285" s="37">
        <f t="shared" si="20"/>
        <v>71660.6</v>
      </c>
      <c r="P285" s="38"/>
    </row>
    <row r="286" spans="1:16" s="172" customFormat="1" ht="25.5">
      <c r="A286" s="117">
        <v>8</v>
      </c>
      <c r="B286" s="118" t="s">
        <v>188</v>
      </c>
      <c r="C286" s="173"/>
      <c r="D286" s="25" t="s">
        <v>668</v>
      </c>
      <c r="E286" s="200">
        <v>86374</v>
      </c>
      <c r="F286" s="174">
        <v>1</v>
      </c>
      <c r="G286" s="175"/>
      <c r="H286" s="32">
        <v>59894</v>
      </c>
      <c r="I286" s="33">
        <v>47915</v>
      </c>
      <c r="J286" s="34">
        <f t="shared" si="22"/>
        <v>59893.75</v>
      </c>
      <c r="K286" s="35">
        <f t="shared" si="23"/>
        <v>59894</v>
      </c>
      <c r="L286" s="16">
        <f t="shared" si="21"/>
        <v>56899.3</v>
      </c>
      <c r="M286" s="16">
        <f t="shared" si="24"/>
        <v>56900</v>
      </c>
      <c r="N286" s="36">
        <v>56900</v>
      </c>
      <c r="O286" s="37">
        <f t="shared" si="20"/>
        <v>62590</v>
      </c>
      <c r="P286" s="38"/>
    </row>
    <row r="287" spans="1:16" s="6" customFormat="1" ht="18">
      <c r="A287" s="19"/>
      <c r="B287" s="176"/>
      <c r="C287" s="177"/>
      <c r="D287" s="178" t="s">
        <v>299</v>
      </c>
      <c r="E287" s="166"/>
      <c r="F287" s="43"/>
      <c r="G287" s="44"/>
      <c r="H287" s="32">
        <v>0</v>
      </c>
      <c r="I287" s="33">
        <v>0</v>
      </c>
      <c r="J287" s="34">
        <f t="shared" si="22"/>
        <v>0</v>
      </c>
      <c r="K287" s="35">
        <f t="shared" si="23"/>
        <v>0</v>
      </c>
      <c r="L287" s="16">
        <f t="shared" si="21"/>
        <v>0</v>
      </c>
      <c r="M287" s="16">
        <f t="shared" si="24"/>
        <v>0</v>
      </c>
      <c r="N287" s="36">
        <v>0</v>
      </c>
      <c r="O287" s="37">
        <f t="shared" si="20"/>
        <v>0</v>
      </c>
      <c r="P287" s="38"/>
    </row>
    <row r="288" spans="1:16" s="16" customFormat="1" ht="14.25">
      <c r="A288" s="28">
        <v>9</v>
      </c>
      <c r="B288" s="29" t="s">
        <v>194</v>
      </c>
      <c r="C288" s="179"/>
      <c r="D288" s="72" t="s">
        <v>195</v>
      </c>
      <c r="E288" s="200">
        <v>76853</v>
      </c>
      <c r="F288" s="73">
        <v>1</v>
      </c>
      <c r="G288" s="20"/>
      <c r="H288" s="32">
        <v>53292</v>
      </c>
      <c r="I288" s="33">
        <v>42633</v>
      </c>
      <c r="J288" s="34">
        <f t="shared" si="22"/>
        <v>53291.25</v>
      </c>
      <c r="K288" s="35">
        <f t="shared" si="23"/>
        <v>53292</v>
      </c>
      <c r="L288" s="16">
        <f t="shared" si="21"/>
        <v>50627.4</v>
      </c>
      <c r="M288" s="16">
        <f t="shared" si="24"/>
        <v>50628</v>
      </c>
      <c r="N288" s="36">
        <v>50628</v>
      </c>
      <c r="O288" s="37">
        <f t="shared" si="20"/>
        <v>55690.8</v>
      </c>
      <c r="P288" s="38"/>
    </row>
    <row r="289" spans="1:16" s="6" customFormat="1" ht="18">
      <c r="A289" s="19"/>
      <c r="B289" s="81"/>
      <c r="C289" s="82"/>
      <c r="D289" s="94" t="s">
        <v>300</v>
      </c>
      <c r="E289" s="166"/>
      <c r="F289" s="43"/>
      <c r="G289" s="44"/>
      <c r="H289" s="32">
        <v>0</v>
      </c>
      <c r="I289" s="33">
        <v>0</v>
      </c>
      <c r="J289" s="34">
        <f t="shared" si="22"/>
        <v>0</v>
      </c>
      <c r="K289" s="35">
        <f t="shared" si="23"/>
        <v>0</v>
      </c>
      <c r="L289" s="16">
        <f t="shared" si="21"/>
        <v>0</v>
      </c>
      <c r="M289" s="16">
        <f t="shared" si="24"/>
        <v>0</v>
      </c>
      <c r="N289" s="36">
        <v>0</v>
      </c>
      <c r="O289" s="37">
        <f t="shared" si="20"/>
        <v>0</v>
      </c>
      <c r="P289" s="38"/>
    </row>
    <row r="290" spans="1:16" s="16" customFormat="1" ht="25.5">
      <c r="A290" s="28">
        <v>10</v>
      </c>
      <c r="B290" s="29" t="s">
        <v>370</v>
      </c>
      <c r="C290" s="28"/>
      <c r="D290" s="50" t="s">
        <v>669</v>
      </c>
      <c r="E290" s="200">
        <v>358218</v>
      </c>
      <c r="F290" s="51">
        <v>1</v>
      </c>
      <c r="G290" s="20">
        <v>126</v>
      </c>
      <c r="H290" s="32">
        <v>248399</v>
      </c>
      <c r="I290" s="33">
        <v>198719</v>
      </c>
      <c r="J290" s="34">
        <f t="shared" si="22"/>
        <v>248398.75</v>
      </c>
      <c r="K290" s="35">
        <f t="shared" si="23"/>
        <v>248399</v>
      </c>
      <c r="L290" s="16">
        <f t="shared" si="21"/>
        <v>235979.05</v>
      </c>
      <c r="M290" s="16">
        <f t="shared" si="24"/>
        <v>235980</v>
      </c>
      <c r="N290" s="36">
        <v>235980</v>
      </c>
      <c r="O290" s="37">
        <f t="shared" si="20"/>
        <v>259578</v>
      </c>
      <c r="P290" s="38"/>
    </row>
    <row r="291" spans="1:16" s="16" customFormat="1" ht="25.5">
      <c r="A291" s="28">
        <v>11</v>
      </c>
      <c r="B291" s="29" t="s">
        <v>371</v>
      </c>
      <c r="C291" s="28"/>
      <c r="D291" s="50" t="s">
        <v>670</v>
      </c>
      <c r="E291" s="200">
        <v>414913</v>
      </c>
      <c r="F291" s="51">
        <v>1</v>
      </c>
      <c r="G291" s="20"/>
      <c r="H291" s="32">
        <v>287714</v>
      </c>
      <c r="I291" s="33">
        <v>230171</v>
      </c>
      <c r="J291" s="34">
        <f t="shared" si="22"/>
        <v>287713.75</v>
      </c>
      <c r="K291" s="35">
        <f t="shared" si="23"/>
        <v>287714</v>
      </c>
      <c r="L291" s="16">
        <f t="shared" si="21"/>
        <v>273328.3</v>
      </c>
      <c r="M291" s="16">
        <f t="shared" si="24"/>
        <v>273329</v>
      </c>
      <c r="N291" s="36">
        <v>273329</v>
      </c>
      <c r="O291" s="37">
        <f t="shared" si="20"/>
        <v>300661.9</v>
      </c>
      <c r="P291" s="38"/>
    </row>
    <row r="292" spans="1:16" s="16" customFormat="1" ht="25.5">
      <c r="A292" s="28">
        <v>12</v>
      </c>
      <c r="B292" s="29" t="s">
        <v>390</v>
      </c>
      <c r="C292" s="28"/>
      <c r="D292" s="50" t="s">
        <v>671</v>
      </c>
      <c r="E292" s="200">
        <v>414913</v>
      </c>
      <c r="F292" s="51">
        <v>1</v>
      </c>
      <c r="G292" s="20"/>
      <c r="H292" s="32">
        <v>287714</v>
      </c>
      <c r="I292" s="33">
        <v>230171</v>
      </c>
      <c r="J292" s="34">
        <f t="shared" si="22"/>
        <v>287713.75</v>
      </c>
      <c r="K292" s="35">
        <f t="shared" si="23"/>
        <v>287714</v>
      </c>
      <c r="L292" s="16">
        <f t="shared" si="21"/>
        <v>273328.3</v>
      </c>
      <c r="M292" s="16">
        <f t="shared" si="24"/>
        <v>273329</v>
      </c>
      <c r="N292" s="36">
        <v>273329</v>
      </c>
      <c r="O292" s="37">
        <f t="shared" si="20"/>
        <v>300661.9</v>
      </c>
      <c r="P292" s="38"/>
    </row>
    <row r="293" spans="1:16" s="16" customFormat="1" ht="25.5">
      <c r="A293" s="28">
        <v>13</v>
      </c>
      <c r="B293" s="29" t="s">
        <v>409</v>
      </c>
      <c r="C293" s="28"/>
      <c r="D293" s="50" t="s">
        <v>672</v>
      </c>
      <c r="E293" s="200">
        <v>285170</v>
      </c>
      <c r="F293" s="51">
        <v>1</v>
      </c>
      <c r="G293" s="20"/>
      <c r="H293" s="32">
        <v>207662</v>
      </c>
      <c r="I293" s="33">
        <v>166129</v>
      </c>
      <c r="J293" s="34">
        <f t="shared" si="22"/>
        <v>207661.25</v>
      </c>
      <c r="K293" s="35">
        <f t="shared" si="23"/>
        <v>207662</v>
      </c>
      <c r="L293" s="103">
        <f>(H293*93)/100</f>
        <v>193125.66</v>
      </c>
      <c r="M293" s="16">
        <f t="shared" si="24"/>
        <v>193126</v>
      </c>
      <c r="N293" s="36">
        <v>193126</v>
      </c>
      <c r="O293" s="37">
        <f>N293*107/100</f>
        <v>206644.82</v>
      </c>
      <c r="P293" s="38"/>
    </row>
    <row r="294" spans="1:16" s="16" customFormat="1" ht="14.25">
      <c r="A294" s="28">
        <v>14</v>
      </c>
      <c r="B294" s="29" t="s">
        <v>379</v>
      </c>
      <c r="C294" s="28"/>
      <c r="D294" s="50" t="s">
        <v>673</v>
      </c>
      <c r="E294" s="200">
        <v>305262</v>
      </c>
      <c r="F294" s="51">
        <v>1</v>
      </c>
      <c r="G294" s="20"/>
      <c r="H294" s="32">
        <v>211677</v>
      </c>
      <c r="I294" s="33">
        <v>169341</v>
      </c>
      <c r="J294" s="34">
        <f t="shared" si="22"/>
        <v>211676.25</v>
      </c>
      <c r="K294" s="35">
        <f t="shared" si="23"/>
        <v>211677</v>
      </c>
      <c r="L294" s="16">
        <f t="shared" si="21"/>
        <v>201093.15</v>
      </c>
      <c r="M294" s="16">
        <f t="shared" si="24"/>
        <v>201094</v>
      </c>
      <c r="N294" s="36">
        <v>201094</v>
      </c>
      <c r="O294" s="37">
        <f t="shared" si="20"/>
        <v>221203.4</v>
      </c>
      <c r="P294" s="38"/>
    </row>
    <row r="295" spans="1:16" s="16" customFormat="1" ht="14.25">
      <c r="A295" s="28">
        <v>15</v>
      </c>
      <c r="B295" s="29" t="s">
        <v>380</v>
      </c>
      <c r="C295" s="28"/>
      <c r="D295" s="50" t="s">
        <v>674</v>
      </c>
      <c r="E295" s="200">
        <v>305262</v>
      </c>
      <c r="F295" s="51">
        <v>1</v>
      </c>
      <c r="G295" s="20"/>
      <c r="H295" s="32">
        <v>211677</v>
      </c>
      <c r="I295" s="33">
        <v>169341</v>
      </c>
      <c r="J295" s="34">
        <f t="shared" si="22"/>
        <v>211676.25</v>
      </c>
      <c r="K295" s="35">
        <f t="shared" si="23"/>
        <v>211677</v>
      </c>
      <c r="L295" s="16">
        <f t="shared" si="21"/>
        <v>201093.15</v>
      </c>
      <c r="M295" s="16">
        <f t="shared" si="24"/>
        <v>201094</v>
      </c>
      <c r="N295" s="36">
        <v>201094</v>
      </c>
      <c r="O295" s="37">
        <f t="shared" si="20"/>
        <v>221203.4</v>
      </c>
      <c r="P295" s="38"/>
    </row>
    <row r="296" spans="1:16" s="16" customFormat="1" ht="14.25">
      <c r="A296" s="28">
        <v>16</v>
      </c>
      <c r="B296" s="29" t="s">
        <v>381</v>
      </c>
      <c r="C296" s="28"/>
      <c r="D296" s="50" t="s">
        <v>675</v>
      </c>
      <c r="E296" s="200">
        <v>305262</v>
      </c>
      <c r="F296" s="51">
        <v>1</v>
      </c>
      <c r="G296" s="20"/>
      <c r="H296" s="32">
        <v>211677</v>
      </c>
      <c r="I296" s="33">
        <v>169341</v>
      </c>
      <c r="J296" s="34">
        <f t="shared" si="22"/>
        <v>211676.25</v>
      </c>
      <c r="K296" s="35">
        <f t="shared" si="23"/>
        <v>211677</v>
      </c>
      <c r="L296" s="16">
        <f t="shared" si="21"/>
        <v>201093.15</v>
      </c>
      <c r="M296" s="16">
        <f t="shared" si="24"/>
        <v>201094</v>
      </c>
      <c r="N296" s="36">
        <v>201094</v>
      </c>
      <c r="O296" s="37">
        <f t="shared" si="20"/>
        <v>221203.4</v>
      </c>
      <c r="P296" s="38"/>
    </row>
    <row r="297" spans="1:16" s="16" customFormat="1" ht="14.25">
      <c r="A297" s="28">
        <v>17</v>
      </c>
      <c r="B297" s="29" t="s">
        <v>372</v>
      </c>
      <c r="C297" s="28"/>
      <c r="D297" s="30" t="s">
        <v>332</v>
      </c>
      <c r="E297" s="200">
        <v>313439</v>
      </c>
      <c r="F297" s="31">
        <v>1</v>
      </c>
      <c r="G297" s="20"/>
      <c r="H297" s="32">
        <v>217348</v>
      </c>
      <c r="I297" s="33">
        <v>173878</v>
      </c>
      <c r="J297" s="34">
        <f t="shared" si="22"/>
        <v>217347.5</v>
      </c>
      <c r="K297" s="35">
        <f t="shared" si="23"/>
        <v>217348</v>
      </c>
      <c r="L297" s="16">
        <f t="shared" si="21"/>
        <v>206480.6</v>
      </c>
      <c r="M297" s="16">
        <f t="shared" si="24"/>
        <v>206481</v>
      </c>
      <c r="N297" s="36">
        <v>206481</v>
      </c>
      <c r="O297" s="37">
        <f t="shared" si="20"/>
        <v>227129.1</v>
      </c>
      <c r="P297" s="38"/>
    </row>
    <row r="298" spans="1:16" s="16" customFormat="1" ht="14.25">
      <c r="A298" s="28">
        <v>18</v>
      </c>
      <c r="B298" s="29" t="s">
        <v>418</v>
      </c>
      <c r="C298" s="28"/>
      <c r="D298" s="30" t="s">
        <v>332</v>
      </c>
      <c r="E298" s="200">
        <v>206047</v>
      </c>
      <c r="F298" s="31"/>
      <c r="G298" s="20"/>
      <c r="H298" s="32">
        <v>150044</v>
      </c>
      <c r="I298" s="33">
        <v>120035</v>
      </c>
      <c r="J298" s="34">
        <f t="shared" si="22"/>
        <v>150043.75</v>
      </c>
      <c r="K298" s="35">
        <f t="shared" si="23"/>
        <v>150044</v>
      </c>
      <c r="L298" s="103">
        <f>(H298*93)/100</f>
        <v>139540.92</v>
      </c>
      <c r="M298" s="16">
        <f t="shared" si="24"/>
        <v>139541</v>
      </c>
      <c r="N298" s="36">
        <v>139541</v>
      </c>
      <c r="O298" s="37">
        <f>N298*107/100</f>
        <v>149308.87</v>
      </c>
      <c r="P298" s="38"/>
    </row>
    <row r="299" spans="1:16" s="16" customFormat="1" ht="25.5">
      <c r="A299" s="28">
        <v>19</v>
      </c>
      <c r="B299" s="29" t="s">
        <v>373</v>
      </c>
      <c r="C299" s="28"/>
      <c r="D299" s="30" t="s">
        <v>333</v>
      </c>
      <c r="E299" s="200">
        <v>377107</v>
      </c>
      <c r="F299" s="31">
        <v>1</v>
      </c>
      <c r="G299" s="20"/>
      <c r="H299" s="32">
        <v>261497</v>
      </c>
      <c r="I299" s="33">
        <v>209197</v>
      </c>
      <c r="J299" s="34">
        <f t="shared" si="22"/>
        <v>261496.25</v>
      </c>
      <c r="K299" s="35">
        <f t="shared" si="23"/>
        <v>261497</v>
      </c>
      <c r="L299" s="16">
        <f t="shared" si="21"/>
        <v>248422.15</v>
      </c>
      <c r="M299" s="16">
        <f t="shared" si="24"/>
        <v>248423</v>
      </c>
      <c r="N299" s="36">
        <v>248423</v>
      </c>
      <c r="O299" s="37">
        <f t="shared" si="20"/>
        <v>273265.3</v>
      </c>
      <c r="P299" s="38"/>
    </row>
    <row r="300" spans="1:16" s="16" customFormat="1" ht="25.5">
      <c r="A300" s="28">
        <v>20</v>
      </c>
      <c r="B300" s="29" t="s">
        <v>419</v>
      </c>
      <c r="C300" s="28"/>
      <c r="D300" s="30" t="s">
        <v>333</v>
      </c>
      <c r="E300" s="200">
        <v>247253</v>
      </c>
      <c r="F300" s="31"/>
      <c r="G300" s="20"/>
      <c r="H300" s="32">
        <v>180050</v>
      </c>
      <c r="I300" s="33">
        <v>144040</v>
      </c>
      <c r="J300" s="34">
        <f t="shared" si="22"/>
        <v>180050</v>
      </c>
      <c r="K300" s="35">
        <f t="shared" si="23"/>
        <v>180050</v>
      </c>
      <c r="L300" s="103">
        <f>(H300*93)/100</f>
        <v>167446.5</v>
      </c>
      <c r="M300" s="16">
        <f t="shared" si="24"/>
        <v>167447</v>
      </c>
      <c r="N300" s="36">
        <v>167447</v>
      </c>
      <c r="O300" s="37">
        <f>N300*107/100</f>
        <v>179168.29</v>
      </c>
      <c r="P300" s="38"/>
    </row>
    <row r="301" spans="1:16" s="16" customFormat="1" ht="28.5">
      <c r="A301" s="28">
        <v>21</v>
      </c>
      <c r="B301" s="29" t="s">
        <v>383</v>
      </c>
      <c r="C301" s="28"/>
      <c r="D301" s="30" t="s">
        <v>676</v>
      </c>
      <c r="E301" s="200">
        <v>188651</v>
      </c>
      <c r="F301" s="31">
        <v>1</v>
      </c>
      <c r="G301" s="20"/>
      <c r="H301" s="32">
        <v>130815</v>
      </c>
      <c r="I301" s="33">
        <v>104652</v>
      </c>
      <c r="J301" s="34">
        <f t="shared" si="22"/>
        <v>130815</v>
      </c>
      <c r="K301" s="35">
        <f t="shared" si="23"/>
        <v>130815</v>
      </c>
      <c r="L301" s="16">
        <f t="shared" si="21"/>
        <v>124274.25</v>
      </c>
      <c r="M301" s="16">
        <f t="shared" si="24"/>
        <v>124275</v>
      </c>
      <c r="N301" s="36">
        <v>124275</v>
      </c>
      <c r="O301" s="37">
        <f t="shared" si="20"/>
        <v>136702.5</v>
      </c>
      <c r="P301" s="38"/>
    </row>
    <row r="302" spans="1:16" s="16" customFormat="1" ht="28.5">
      <c r="A302" s="28">
        <v>22</v>
      </c>
      <c r="B302" s="29" t="s">
        <v>421</v>
      </c>
      <c r="C302" s="28"/>
      <c r="D302" s="30" t="s">
        <v>677</v>
      </c>
      <c r="E302" s="200">
        <v>134994</v>
      </c>
      <c r="F302" s="31">
        <v>1</v>
      </c>
      <c r="G302" s="122"/>
      <c r="H302" s="32">
        <v>98303</v>
      </c>
      <c r="I302" s="33">
        <v>78642</v>
      </c>
      <c r="J302" s="34">
        <f t="shared" si="22"/>
        <v>98302.5</v>
      </c>
      <c r="K302" s="35">
        <f t="shared" si="23"/>
        <v>98303</v>
      </c>
      <c r="L302" s="103">
        <f>(H302*93)/100</f>
        <v>91421.79</v>
      </c>
      <c r="M302" s="16">
        <f t="shared" si="24"/>
        <v>91422</v>
      </c>
      <c r="N302" s="36">
        <v>91422</v>
      </c>
      <c r="O302" s="37">
        <f>N302*107/100</f>
        <v>97821.54</v>
      </c>
      <c r="P302" s="38"/>
    </row>
    <row r="303" spans="1:16" s="16" customFormat="1" ht="28.5">
      <c r="A303" s="28">
        <v>23</v>
      </c>
      <c r="B303" s="29" t="s">
        <v>384</v>
      </c>
      <c r="C303" s="28"/>
      <c r="D303" s="30" t="s">
        <v>678</v>
      </c>
      <c r="E303" s="200">
        <v>182759</v>
      </c>
      <c r="F303" s="71">
        <v>1</v>
      </c>
      <c r="G303" s="122"/>
      <c r="H303" s="32">
        <v>126730</v>
      </c>
      <c r="I303" s="33">
        <v>101384</v>
      </c>
      <c r="J303" s="34">
        <f t="shared" si="22"/>
        <v>126730</v>
      </c>
      <c r="K303" s="35">
        <f t="shared" si="23"/>
        <v>126730</v>
      </c>
      <c r="L303" s="16">
        <f t="shared" si="21"/>
        <v>120393.5</v>
      </c>
      <c r="M303" s="16">
        <f t="shared" si="24"/>
        <v>120394</v>
      </c>
      <c r="N303" s="36">
        <v>120394</v>
      </c>
      <c r="O303" s="37">
        <f t="shared" si="20"/>
        <v>132433.4</v>
      </c>
      <c r="P303" s="38"/>
    </row>
    <row r="304" spans="1:16" s="16" customFormat="1" ht="28.5">
      <c r="A304" s="28">
        <v>24</v>
      </c>
      <c r="B304" s="29" t="s">
        <v>422</v>
      </c>
      <c r="C304" s="28"/>
      <c r="D304" s="50" t="s">
        <v>678</v>
      </c>
      <c r="E304" s="200">
        <v>124501</v>
      </c>
      <c r="F304" s="71">
        <v>1</v>
      </c>
      <c r="G304" s="122"/>
      <c r="H304" s="32">
        <v>90662</v>
      </c>
      <c r="I304" s="33">
        <v>72529</v>
      </c>
      <c r="J304" s="34">
        <f t="shared" si="22"/>
        <v>90661.25</v>
      </c>
      <c r="K304" s="35">
        <f t="shared" si="23"/>
        <v>90662</v>
      </c>
      <c r="L304" s="103">
        <f>(H304*93)/100</f>
        <v>84315.66</v>
      </c>
      <c r="M304" s="16">
        <f t="shared" si="24"/>
        <v>84316</v>
      </c>
      <c r="N304" s="36">
        <v>84316</v>
      </c>
      <c r="O304" s="37">
        <f>N304*107/100</f>
        <v>90218.12</v>
      </c>
      <c r="P304" s="38"/>
    </row>
    <row r="305" spans="1:16" s="16" customFormat="1" ht="28.5">
      <c r="A305" s="28">
        <v>25</v>
      </c>
      <c r="B305" s="29" t="s">
        <v>423</v>
      </c>
      <c r="C305" s="28"/>
      <c r="D305" s="50" t="s">
        <v>679</v>
      </c>
      <c r="E305" s="200">
        <v>128417</v>
      </c>
      <c r="F305" s="71">
        <v>1</v>
      </c>
      <c r="G305" s="122"/>
      <c r="H305" s="32">
        <v>93513</v>
      </c>
      <c r="I305" s="33">
        <v>74810</v>
      </c>
      <c r="J305" s="34">
        <f t="shared" si="22"/>
        <v>93512.5</v>
      </c>
      <c r="K305" s="35">
        <f t="shared" si="23"/>
        <v>93513</v>
      </c>
      <c r="L305" s="103">
        <f>(H305*93)/100</f>
        <v>86967.09</v>
      </c>
      <c r="M305" s="16">
        <f t="shared" si="24"/>
        <v>86968</v>
      </c>
      <c r="N305" s="36">
        <v>86968</v>
      </c>
      <c r="O305" s="37">
        <f>N305*107/100</f>
        <v>93055.76</v>
      </c>
      <c r="P305" s="38"/>
    </row>
    <row r="306" spans="1:16" s="16" customFormat="1" ht="25.5">
      <c r="A306" s="52">
        <v>26</v>
      </c>
      <c r="B306" s="168" t="s">
        <v>374</v>
      </c>
      <c r="C306" s="53"/>
      <c r="D306" s="72" t="s">
        <v>487</v>
      </c>
      <c r="E306" s="200">
        <v>174899</v>
      </c>
      <c r="F306" s="180">
        <v>1</v>
      </c>
      <c r="G306" s="21"/>
      <c r="H306" s="32">
        <v>121279</v>
      </c>
      <c r="I306" s="33">
        <v>97023</v>
      </c>
      <c r="J306" s="34">
        <f t="shared" si="22"/>
        <v>121278.75</v>
      </c>
      <c r="K306" s="35">
        <f t="shared" si="23"/>
        <v>121279</v>
      </c>
      <c r="L306" s="16">
        <f t="shared" si="21"/>
        <v>115215.05</v>
      </c>
      <c r="M306" s="16">
        <f t="shared" si="24"/>
        <v>115216</v>
      </c>
      <c r="N306" s="36">
        <v>115216</v>
      </c>
      <c r="O306" s="37">
        <f t="shared" si="20"/>
        <v>126737.6</v>
      </c>
      <c r="P306" s="38"/>
    </row>
    <row r="307" spans="1:16" s="16" customFormat="1" ht="14.25">
      <c r="A307" s="117">
        <v>27</v>
      </c>
      <c r="B307" s="181" t="s">
        <v>509</v>
      </c>
      <c r="C307" s="118"/>
      <c r="D307" s="119" t="s">
        <v>493</v>
      </c>
      <c r="E307" s="200">
        <v>246875</v>
      </c>
      <c r="F307" s="182">
        <v>1</v>
      </c>
      <c r="G307" s="175"/>
      <c r="H307" s="32">
        <v>179775</v>
      </c>
      <c r="I307" s="33">
        <v>143820</v>
      </c>
      <c r="J307" s="34">
        <f t="shared" si="22"/>
        <v>179775</v>
      </c>
      <c r="K307" s="35">
        <f t="shared" si="23"/>
        <v>179775</v>
      </c>
      <c r="L307" s="103">
        <f>(H307*93)/100</f>
        <v>167190.75</v>
      </c>
      <c r="M307" s="16">
        <f t="shared" si="24"/>
        <v>167191</v>
      </c>
      <c r="N307" s="36">
        <v>167191</v>
      </c>
      <c r="O307" s="37">
        <f>N307*107/100</f>
        <v>178894.37</v>
      </c>
      <c r="P307" s="38"/>
    </row>
    <row r="308" spans="1:16" s="16" customFormat="1" ht="14.25">
      <c r="A308" s="183">
        <v>28</v>
      </c>
      <c r="B308" s="183" t="s">
        <v>510</v>
      </c>
      <c r="C308" s="183"/>
      <c r="D308" s="205" t="s">
        <v>492</v>
      </c>
      <c r="E308" s="200">
        <v>327611</v>
      </c>
      <c r="F308" s="210">
        <v>1</v>
      </c>
      <c r="G308" s="183"/>
      <c r="H308" s="32">
        <v>238567</v>
      </c>
      <c r="I308" s="33">
        <v>190853</v>
      </c>
      <c r="J308" s="34">
        <f t="shared" si="22"/>
        <v>238566.25</v>
      </c>
      <c r="K308" s="35">
        <f t="shared" si="23"/>
        <v>238567</v>
      </c>
      <c r="L308" s="103">
        <f>(H308*93)/100</f>
        <v>221867.31</v>
      </c>
      <c r="M308" s="16">
        <f t="shared" si="24"/>
        <v>221868</v>
      </c>
      <c r="N308" s="36">
        <v>221868</v>
      </c>
      <c r="O308" s="37">
        <f>N308*107/100</f>
        <v>237398.76</v>
      </c>
      <c r="P308" s="38"/>
    </row>
    <row r="309" spans="1:16" s="16" customFormat="1" ht="14.25">
      <c r="A309" s="27"/>
      <c r="B309" s="27" t="s">
        <v>517</v>
      </c>
      <c r="C309" s="27"/>
      <c r="D309" s="204" t="s">
        <v>537</v>
      </c>
      <c r="E309" s="200">
        <v>394807</v>
      </c>
      <c r="F309" s="211"/>
      <c r="G309" s="27"/>
      <c r="H309" s="32">
        <v>287500</v>
      </c>
      <c r="I309" s="33">
        <v>230000</v>
      </c>
      <c r="J309" s="34">
        <f t="shared" si="22"/>
        <v>287500</v>
      </c>
      <c r="K309" s="35">
        <f t="shared" si="23"/>
        <v>287500</v>
      </c>
      <c r="L309" s="103">
        <f>(H309*93)/100</f>
        <v>267375</v>
      </c>
      <c r="M309" s="16">
        <f t="shared" si="24"/>
        <v>267375</v>
      </c>
      <c r="N309" s="36">
        <v>267375</v>
      </c>
      <c r="O309" s="37">
        <f>N309*107/100</f>
        <v>286091.25</v>
      </c>
      <c r="P309" s="38"/>
    </row>
    <row r="310" spans="1:16" s="3" customFormat="1" ht="18" customHeight="1">
      <c r="A310" s="74"/>
      <c r="B310" s="184"/>
      <c r="C310" s="184"/>
      <c r="D310" s="178" t="s">
        <v>317</v>
      </c>
      <c r="E310" s="166"/>
      <c r="F310" s="148"/>
      <c r="G310" s="88"/>
      <c r="H310" s="32">
        <v>0</v>
      </c>
      <c r="I310" s="33">
        <v>0</v>
      </c>
      <c r="J310" s="34">
        <f t="shared" si="22"/>
        <v>0</v>
      </c>
      <c r="K310" s="35">
        <f t="shared" si="23"/>
        <v>0</v>
      </c>
      <c r="L310" s="16">
        <f t="shared" si="21"/>
        <v>0</v>
      </c>
      <c r="M310" s="16">
        <f t="shared" si="24"/>
        <v>0</v>
      </c>
      <c r="N310" s="36">
        <v>0</v>
      </c>
      <c r="O310" s="37">
        <f t="shared" si="20"/>
        <v>0</v>
      </c>
      <c r="P310" s="38"/>
    </row>
    <row r="311" spans="1:16" s="16" customFormat="1" ht="14.25">
      <c r="A311" s="52">
        <v>29</v>
      </c>
      <c r="B311" s="168" t="s">
        <v>350</v>
      </c>
      <c r="C311" s="52"/>
      <c r="D311" s="72" t="s">
        <v>551</v>
      </c>
      <c r="E311" s="200">
        <v>358218</v>
      </c>
      <c r="F311" s="73">
        <v>1</v>
      </c>
      <c r="G311" s="21"/>
      <c r="H311" s="32">
        <v>248399</v>
      </c>
      <c r="I311" s="33">
        <v>198719</v>
      </c>
      <c r="J311" s="34">
        <f t="shared" si="22"/>
        <v>248398.75</v>
      </c>
      <c r="K311" s="35">
        <f t="shared" si="23"/>
        <v>248399</v>
      </c>
      <c r="L311" s="16">
        <f t="shared" si="21"/>
        <v>235979.05</v>
      </c>
      <c r="M311" s="16">
        <f t="shared" si="24"/>
        <v>235980</v>
      </c>
      <c r="N311" s="36">
        <v>235980</v>
      </c>
      <c r="O311" s="37">
        <f t="shared" si="20"/>
        <v>259578</v>
      </c>
      <c r="P311" s="38"/>
    </row>
    <row r="312" spans="1:16" s="16" customFormat="1" ht="14.25">
      <c r="A312" s="52"/>
      <c r="B312" s="168" t="s">
        <v>556</v>
      </c>
      <c r="C312" s="52"/>
      <c r="D312" s="72"/>
      <c r="E312" s="200">
        <v>141865</v>
      </c>
      <c r="F312" s="73"/>
      <c r="G312" s="21"/>
      <c r="H312" s="32">
        <v>98373</v>
      </c>
      <c r="I312" s="33"/>
      <c r="J312" s="34"/>
      <c r="K312" s="35"/>
      <c r="L312" s="16">
        <f t="shared" si="21"/>
        <v>93454.35</v>
      </c>
      <c r="M312" s="16">
        <f t="shared" si="24"/>
        <v>93455</v>
      </c>
      <c r="N312" s="36">
        <v>93455</v>
      </c>
      <c r="O312" s="37">
        <f t="shared" si="20"/>
        <v>102800.5</v>
      </c>
      <c r="P312" s="38"/>
    </row>
    <row r="313" spans="1:16" s="16" customFormat="1" ht="14.25">
      <c r="A313" s="28">
        <v>30</v>
      </c>
      <c r="B313" s="29" t="s">
        <v>405</v>
      </c>
      <c r="C313" s="28"/>
      <c r="D313" s="30" t="s">
        <v>550</v>
      </c>
      <c r="E313" s="200">
        <v>264636</v>
      </c>
      <c r="F313" s="71">
        <v>1</v>
      </c>
      <c r="G313" s="20"/>
      <c r="H313" s="32">
        <v>192708</v>
      </c>
      <c r="I313" s="33">
        <v>154166</v>
      </c>
      <c r="J313" s="34">
        <f t="shared" si="22"/>
        <v>192707.5</v>
      </c>
      <c r="K313" s="35">
        <f t="shared" si="23"/>
        <v>192708</v>
      </c>
      <c r="L313" s="103">
        <f>(H313*93)/100</f>
        <v>179218.44</v>
      </c>
      <c r="M313" s="16">
        <f t="shared" si="24"/>
        <v>179219</v>
      </c>
      <c r="N313" s="36">
        <v>179219</v>
      </c>
      <c r="O313" s="37">
        <f>N313*107/100</f>
        <v>191764.33</v>
      </c>
      <c r="P313" s="38"/>
    </row>
    <row r="314" spans="1:16" s="6" customFormat="1" ht="18" customHeight="1">
      <c r="A314" s="19"/>
      <c r="B314" s="40"/>
      <c r="C314" s="40"/>
      <c r="D314" s="94" t="s">
        <v>420</v>
      </c>
      <c r="E314" s="166"/>
      <c r="F314" s="43"/>
      <c r="G314" s="44"/>
      <c r="H314" s="32">
        <v>0</v>
      </c>
      <c r="I314" s="33">
        <v>0</v>
      </c>
      <c r="J314" s="34">
        <f t="shared" si="22"/>
        <v>0</v>
      </c>
      <c r="K314" s="35">
        <f t="shared" si="23"/>
        <v>0</v>
      </c>
      <c r="L314" s="16">
        <f t="shared" si="21"/>
        <v>0</v>
      </c>
      <c r="M314" s="16">
        <f t="shared" si="24"/>
        <v>0</v>
      </c>
      <c r="N314" s="36">
        <v>0</v>
      </c>
      <c r="O314" s="37">
        <f t="shared" si="20"/>
        <v>0</v>
      </c>
      <c r="P314" s="38"/>
    </row>
    <row r="315" spans="1:16" s="16" customFormat="1" ht="14.25">
      <c r="A315" s="28">
        <v>30</v>
      </c>
      <c r="B315" s="29" t="s">
        <v>351</v>
      </c>
      <c r="C315" s="171"/>
      <c r="D315" s="30" t="s">
        <v>680</v>
      </c>
      <c r="E315" s="200">
        <v>251977</v>
      </c>
      <c r="F315" s="31">
        <v>1</v>
      </c>
      <c r="G315" s="20">
        <v>108</v>
      </c>
      <c r="H315" s="32">
        <v>174728</v>
      </c>
      <c r="I315" s="33">
        <v>139782</v>
      </c>
      <c r="J315" s="34">
        <f t="shared" si="22"/>
        <v>174727.5</v>
      </c>
      <c r="K315" s="35">
        <f t="shared" si="23"/>
        <v>174728</v>
      </c>
      <c r="L315" s="16">
        <f t="shared" si="21"/>
        <v>165991.6</v>
      </c>
      <c r="M315" s="16">
        <f t="shared" si="24"/>
        <v>165992</v>
      </c>
      <c r="N315" s="36">
        <v>165992</v>
      </c>
      <c r="O315" s="37">
        <f t="shared" si="20"/>
        <v>182591.2</v>
      </c>
      <c r="P315" s="38"/>
    </row>
    <row r="316" spans="1:16" s="16" customFormat="1" ht="14.25">
      <c r="A316" s="28">
        <v>31</v>
      </c>
      <c r="B316" s="29" t="s">
        <v>191</v>
      </c>
      <c r="C316" s="185"/>
      <c r="D316" s="30" t="s">
        <v>549</v>
      </c>
      <c r="E316" s="200">
        <v>238111</v>
      </c>
      <c r="F316" s="31">
        <v>1</v>
      </c>
      <c r="G316" s="20"/>
      <c r="H316" s="32">
        <v>165113</v>
      </c>
      <c r="I316" s="33">
        <v>132090</v>
      </c>
      <c r="J316" s="34">
        <f t="shared" si="22"/>
        <v>165112.5</v>
      </c>
      <c r="K316" s="35">
        <f t="shared" si="23"/>
        <v>165113</v>
      </c>
      <c r="L316" s="16">
        <f t="shared" si="21"/>
        <v>156857.35</v>
      </c>
      <c r="M316" s="16">
        <f t="shared" si="24"/>
        <v>156858</v>
      </c>
      <c r="N316" s="36">
        <v>156858</v>
      </c>
      <c r="O316" s="37">
        <f t="shared" si="20"/>
        <v>172543.8</v>
      </c>
      <c r="P316" s="38"/>
    </row>
    <row r="317" spans="1:16" s="16" customFormat="1" ht="14.25">
      <c r="A317" s="28">
        <v>32</v>
      </c>
      <c r="B317" s="29" t="s">
        <v>375</v>
      </c>
      <c r="C317" s="185"/>
      <c r="D317" s="30" t="s">
        <v>548</v>
      </c>
      <c r="E317" s="200">
        <v>351201</v>
      </c>
      <c r="F317" s="31"/>
      <c r="G317" s="20"/>
      <c r="H317" s="32">
        <v>243533</v>
      </c>
      <c r="I317" s="33">
        <v>194826</v>
      </c>
      <c r="J317" s="34">
        <f t="shared" si="22"/>
        <v>243532.5</v>
      </c>
      <c r="K317" s="35">
        <f t="shared" si="23"/>
        <v>243533</v>
      </c>
      <c r="L317" s="16">
        <f t="shared" si="21"/>
        <v>231356.35</v>
      </c>
      <c r="M317" s="16">
        <f t="shared" si="24"/>
        <v>231357</v>
      </c>
      <c r="N317" s="36">
        <v>231357</v>
      </c>
      <c r="O317" s="37">
        <f t="shared" si="20"/>
        <v>254492.7</v>
      </c>
      <c r="P317" s="38"/>
    </row>
    <row r="318" spans="1:16" s="16" customFormat="1" ht="14.25">
      <c r="A318" s="28">
        <v>33</v>
      </c>
      <c r="B318" s="29" t="s">
        <v>428</v>
      </c>
      <c r="C318" s="185"/>
      <c r="D318" s="30" t="s">
        <v>547</v>
      </c>
      <c r="E318" s="200">
        <v>245928</v>
      </c>
      <c r="F318" s="31"/>
      <c r="G318" s="20"/>
      <c r="H318" s="32">
        <v>179084</v>
      </c>
      <c r="I318" s="33">
        <v>143267</v>
      </c>
      <c r="J318" s="34">
        <f t="shared" si="22"/>
        <v>179083.75</v>
      </c>
      <c r="K318" s="35">
        <f t="shared" si="23"/>
        <v>179084</v>
      </c>
      <c r="L318" s="103">
        <f>(H318*93)/100</f>
        <v>166548.12</v>
      </c>
      <c r="M318" s="16">
        <f t="shared" si="24"/>
        <v>166549</v>
      </c>
      <c r="N318" s="36">
        <v>166549</v>
      </c>
      <c r="O318" s="37">
        <f>N318*107/100</f>
        <v>178207.43</v>
      </c>
      <c r="P318" s="38"/>
    </row>
    <row r="319" spans="1:16" s="16" customFormat="1" ht="14.25">
      <c r="A319" s="28">
        <v>34</v>
      </c>
      <c r="B319" s="29" t="s">
        <v>192</v>
      </c>
      <c r="C319" s="171"/>
      <c r="D319" s="30" t="s">
        <v>681</v>
      </c>
      <c r="E319" s="200">
        <v>171028</v>
      </c>
      <c r="F319" s="31">
        <v>1</v>
      </c>
      <c r="G319" s="20">
        <v>90</v>
      </c>
      <c r="H319" s="32">
        <v>118595</v>
      </c>
      <c r="I319" s="33">
        <v>94876</v>
      </c>
      <c r="J319" s="34">
        <f t="shared" si="22"/>
        <v>118595</v>
      </c>
      <c r="K319" s="35">
        <f t="shared" si="23"/>
        <v>118595</v>
      </c>
      <c r="L319" s="16">
        <f t="shared" si="21"/>
        <v>112665.25</v>
      </c>
      <c r="M319" s="16">
        <f t="shared" si="24"/>
        <v>112666</v>
      </c>
      <c r="N319" s="36">
        <v>112666</v>
      </c>
      <c r="O319" s="37">
        <f t="shared" si="20"/>
        <v>123932.6</v>
      </c>
      <c r="P319" s="38"/>
    </row>
    <row r="320" spans="1:16" s="16" customFormat="1" ht="14.25">
      <c r="A320" s="28">
        <v>35</v>
      </c>
      <c r="B320" s="29" t="s">
        <v>352</v>
      </c>
      <c r="C320" s="171"/>
      <c r="D320" s="30" t="s">
        <v>682</v>
      </c>
      <c r="E320" s="200">
        <v>208056</v>
      </c>
      <c r="F320" s="31">
        <v>1</v>
      </c>
      <c r="G320" s="20">
        <v>36</v>
      </c>
      <c r="H320" s="32">
        <v>144272</v>
      </c>
      <c r="I320" s="33">
        <v>115417</v>
      </c>
      <c r="J320" s="34">
        <f t="shared" si="22"/>
        <v>144271.25</v>
      </c>
      <c r="K320" s="35">
        <f t="shared" si="23"/>
        <v>144272</v>
      </c>
      <c r="L320" s="16">
        <f t="shared" si="21"/>
        <v>137058.4</v>
      </c>
      <c r="M320" s="16">
        <f t="shared" si="24"/>
        <v>137059</v>
      </c>
      <c r="N320" s="36">
        <v>137059</v>
      </c>
      <c r="O320" s="37">
        <f t="shared" si="20"/>
        <v>150764.9</v>
      </c>
      <c r="P320" s="38"/>
    </row>
    <row r="321" spans="1:16" s="16" customFormat="1" ht="14.25">
      <c r="A321" s="28">
        <v>36</v>
      </c>
      <c r="B321" s="29" t="s">
        <v>353</v>
      </c>
      <c r="C321" s="171"/>
      <c r="D321" s="46" t="s">
        <v>683</v>
      </c>
      <c r="E321" s="200">
        <v>357330</v>
      </c>
      <c r="F321" s="47">
        <v>1</v>
      </c>
      <c r="G321" s="20"/>
      <c r="H321" s="32">
        <v>247784</v>
      </c>
      <c r="I321" s="33">
        <v>198227</v>
      </c>
      <c r="J321" s="34">
        <f t="shared" si="22"/>
        <v>247783.75</v>
      </c>
      <c r="K321" s="35">
        <f t="shared" si="23"/>
        <v>247784</v>
      </c>
      <c r="L321" s="16">
        <f t="shared" si="21"/>
        <v>235394.8</v>
      </c>
      <c r="M321" s="16">
        <f t="shared" si="24"/>
        <v>235395</v>
      </c>
      <c r="N321" s="36">
        <v>235395</v>
      </c>
      <c r="O321" s="37">
        <f t="shared" si="20"/>
        <v>258934.5</v>
      </c>
      <c r="P321" s="38"/>
    </row>
    <row r="322" spans="1:16" s="16" customFormat="1" ht="14.25">
      <c r="A322" s="28">
        <v>37</v>
      </c>
      <c r="B322" s="29" t="s">
        <v>482</v>
      </c>
      <c r="C322" s="171"/>
      <c r="D322" s="30" t="s">
        <v>546</v>
      </c>
      <c r="E322" s="200">
        <v>302784</v>
      </c>
      <c r="F322" s="71"/>
      <c r="G322" s="20"/>
      <c r="H322" s="32">
        <v>209958</v>
      </c>
      <c r="I322" s="33">
        <v>167966</v>
      </c>
      <c r="J322" s="34">
        <f t="shared" si="22"/>
        <v>209957.5</v>
      </c>
      <c r="K322" s="35">
        <f t="shared" si="23"/>
        <v>209958</v>
      </c>
      <c r="L322" s="16">
        <f t="shared" si="21"/>
        <v>199460.1</v>
      </c>
      <c r="M322" s="16">
        <f t="shared" si="24"/>
        <v>199461</v>
      </c>
      <c r="N322" s="36">
        <v>199461</v>
      </c>
      <c r="O322" s="37">
        <f t="shared" si="20"/>
        <v>219407.1</v>
      </c>
      <c r="P322" s="38"/>
    </row>
    <row r="323" spans="1:16" s="16" customFormat="1" ht="14.25">
      <c r="A323" s="28">
        <v>38</v>
      </c>
      <c r="B323" s="29" t="s">
        <v>511</v>
      </c>
      <c r="C323" s="171"/>
      <c r="D323" s="30" t="s">
        <v>545</v>
      </c>
      <c r="E323" s="200">
        <v>213154</v>
      </c>
      <c r="F323" s="71"/>
      <c r="G323" s="20"/>
      <c r="H323" s="32">
        <v>155219</v>
      </c>
      <c r="I323" s="33">
        <v>124175</v>
      </c>
      <c r="J323" s="34">
        <f t="shared" si="22"/>
        <v>155218.75</v>
      </c>
      <c r="K323" s="35">
        <f t="shared" si="23"/>
        <v>155219</v>
      </c>
      <c r="L323" s="16">
        <f>(H323*93)/100</f>
        <v>144353.67</v>
      </c>
      <c r="M323" s="16">
        <f t="shared" si="24"/>
        <v>144354</v>
      </c>
      <c r="N323" s="36">
        <v>144354</v>
      </c>
      <c r="O323" s="37">
        <f>N323*107/100</f>
        <v>154458.78</v>
      </c>
      <c r="P323" s="38"/>
    </row>
    <row r="324" spans="1:16" s="16" customFormat="1" ht="14.25">
      <c r="A324" s="28">
        <v>39</v>
      </c>
      <c r="B324" s="29" t="s">
        <v>512</v>
      </c>
      <c r="C324" s="171"/>
      <c r="D324" s="30" t="s">
        <v>684</v>
      </c>
      <c r="E324" s="200">
        <v>348762</v>
      </c>
      <c r="F324" s="71"/>
      <c r="G324" s="20"/>
      <c r="H324" s="32">
        <v>253969</v>
      </c>
      <c r="I324" s="33">
        <v>203175</v>
      </c>
      <c r="J324" s="34">
        <f t="shared" si="22"/>
        <v>253968.75</v>
      </c>
      <c r="K324" s="35">
        <f t="shared" si="23"/>
        <v>253969</v>
      </c>
      <c r="L324" s="103">
        <f>(H324*93)/100</f>
        <v>236191.17</v>
      </c>
      <c r="M324" s="16">
        <f t="shared" si="24"/>
        <v>236192</v>
      </c>
      <c r="N324" s="36">
        <v>236192</v>
      </c>
      <c r="O324" s="37">
        <f>N324*107/100</f>
        <v>252725.44</v>
      </c>
      <c r="P324" s="38"/>
    </row>
    <row r="325" spans="1:16" s="16" customFormat="1" ht="14.25">
      <c r="A325" s="28"/>
      <c r="B325" s="29" t="s">
        <v>552</v>
      </c>
      <c r="C325" s="171"/>
      <c r="D325" s="30" t="s">
        <v>538</v>
      </c>
      <c r="E325" s="200">
        <v>287867</v>
      </c>
      <c r="F325" s="71"/>
      <c r="G325" s="20"/>
      <c r="H325" s="32">
        <v>209625</v>
      </c>
      <c r="I325" s="33">
        <v>167700</v>
      </c>
      <c r="J325" s="34">
        <f t="shared" si="22"/>
        <v>209625</v>
      </c>
      <c r="K325" s="35">
        <f t="shared" si="23"/>
        <v>209625</v>
      </c>
      <c r="L325" s="103">
        <f>(H325*93)/100</f>
        <v>194951.25</v>
      </c>
      <c r="M325" s="16">
        <f t="shared" si="24"/>
        <v>194952</v>
      </c>
      <c r="N325" s="36">
        <v>194952</v>
      </c>
      <c r="O325" s="37">
        <f>N325*107/100</f>
        <v>208598.64</v>
      </c>
      <c r="P325" s="38"/>
    </row>
    <row r="326" spans="1:16" s="16" customFormat="1" ht="14.25">
      <c r="A326" s="28"/>
      <c r="B326" s="29" t="s">
        <v>553</v>
      </c>
      <c r="C326" s="171"/>
      <c r="D326" s="30" t="s">
        <v>539</v>
      </c>
      <c r="E326" s="200">
        <v>405106</v>
      </c>
      <c r="F326" s="71"/>
      <c r="G326" s="20"/>
      <c r="H326" s="32">
        <v>295000</v>
      </c>
      <c r="I326" s="33">
        <v>236000</v>
      </c>
      <c r="J326" s="34">
        <f t="shared" si="22"/>
        <v>295000</v>
      </c>
      <c r="K326" s="35">
        <f t="shared" si="23"/>
        <v>295000</v>
      </c>
      <c r="L326" s="103">
        <f>(H326*93)/100</f>
        <v>274350</v>
      </c>
      <c r="M326" s="16">
        <f t="shared" si="24"/>
        <v>274350</v>
      </c>
      <c r="N326" s="36">
        <v>274350</v>
      </c>
      <c r="O326" s="37">
        <f>N326*107/100</f>
        <v>293554.5</v>
      </c>
      <c r="P326" s="38"/>
    </row>
    <row r="327" spans="1:16" s="6" customFormat="1" ht="18" customHeight="1">
      <c r="A327" s="19"/>
      <c r="B327" s="186"/>
      <c r="C327" s="186"/>
      <c r="D327" s="149" t="s">
        <v>290</v>
      </c>
      <c r="E327" s="166"/>
      <c r="F327" s="150"/>
      <c r="G327" s="151"/>
      <c r="H327" s="32">
        <v>0</v>
      </c>
      <c r="I327" s="33">
        <v>0</v>
      </c>
      <c r="J327" s="34">
        <f t="shared" si="22"/>
        <v>0</v>
      </c>
      <c r="K327" s="35">
        <f t="shared" si="23"/>
        <v>0</v>
      </c>
      <c r="L327" s="16">
        <f t="shared" si="21"/>
        <v>0</v>
      </c>
      <c r="M327" s="16">
        <f t="shared" si="24"/>
        <v>0</v>
      </c>
      <c r="N327" s="36">
        <v>0</v>
      </c>
      <c r="O327" s="37">
        <f t="shared" si="20"/>
        <v>0</v>
      </c>
      <c r="P327" s="38"/>
    </row>
    <row r="328" spans="1:16" s="172" customFormat="1" ht="14.25">
      <c r="A328" s="28"/>
      <c r="B328" s="29" t="s">
        <v>196</v>
      </c>
      <c r="C328" s="171"/>
      <c r="D328" s="30" t="s">
        <v>685</v>
      </c>
      <c r="E328" s="200">
        <v>257379</v>
      </c>
      <c r="F328" s="31">
        <v>1</v>
      </c>
      <c r="G328" s="20"/>
      <c r="H328" s="32">
        <v>178474</v>
      </c>
      <c r="I328" s="33">
        <v>142779</v>
      </c>
      <c r="J328" s="34">
        <f t="shared" si="22"/>
        <v>178473.75</v>
      </c>
      <c r="K328" s="35">
        <f t="shared" si="23"/>
        <v>178474</v>
      </c>
      <c r="L328" s="16">
        <f t="shared" si="21"/>
        <v>169550.3</v>
      </c>
      <c r="M328" s="16">
        <f t="shared" si="24"/>
        <v>169551</v>
      </c>
      <c r="N328" s="36">
        <v>169551</v>
      </c>
      <c r="O328" s="37">
        <f t="shared" si="20"/>
        <v>186506.1</v>
      </c>
      <c r="P328" s="38"/>
    </row>
    <row r="329" spans="1:16" s="172" customFormat="1" ht="25.5">
      <c r="A329" s="52"/>
      <c r="B329" s="53" t="s">
        <v>197</v>
      </c>
      <c r="C329" s="187"/>
      <c r="D329" s="30" t="s">
        <v>686</v>
      </c>
      <c r="E329" s="200">
        <v>279080</v>
      </c>
      <c r="F329" s="165">
        <v>1</v>
      </c>
      <c r="G329" s="20"/>
      <c r="H329" s="32">
        <v>193523</v>
      </c>
      <c r="I329" s="33">
        <v>154818</v>
      </c>
      <c r="J329" s="34">
        <f t="shared" si="22"/>
        <v>193522.5</v>
      </c>
      <c r="K329" s="35">
        <f t="shared" si="23"/>
        <v>193523</v>
      </c>
      <c r="L329" s="16">
        <f t="shared" si="21"/>
        <v>183846.85</v>
      </c>
      <c r="M329" s="16">
        <f t="shared" si="24"/>
        <v>183847</v>
      </c>
      <c r="N329" s="36">
        <v>183847</v>
      </c>
      <c r="O329" s="37">
        <f t="shared" si="20"/>
        <v>202231.7</v>
      </c>
      <c r="P329" s="38"/>
    </row>
    <row r="330" spans="1:16" s="172" customFormat="1" ht="14.25">
      <c r="A330" s="28"/>
      <c r="B330" s="29" t="s">
        <v>198</v>
      </c>
      <c r="C330" s="171"/>
      <c r="D330" s="30" t="s">
        <v>687</v>
      </c>
      <c r="E330" s="200">
        <v>289112</v>
      </c>
      <c r="F330" s="31">
        <v>1</v>
      </c>
      <c r="G330" s="20"/>
      <c r="H330" s="32">
        <v>200479</v>
      </c>
      <c r="I330" s="33">
        <v>160383</v>
      </c>
      <c r="J330" s="34">
        <f t="shared" si="22"/>
        <v>200478.75</v>
      </c>
      <c r="K330" s="35">
        <f t="shared" si="23"/>
        <v>200479</v>
      </c>
      <c r="L330" s="16">
        <f t="shared" si="21"/>
        <v>190455.05</v>
      </c>
      <c r="M330" s="16">
        <f t="shared" si="24"/>
        <v>190456</v>
      </c>
      <c r="N330" s="36">
        <v>190456</v>
      </c>
      <c r="O330" s="37">
        <f t="shared" si="20"/>
        <v>209501.6</v>
      </c>
      <c r="P330" s="38"/>
    </row>
    <row r="331" spans="1:16" s="172" customFormat="1" ht="14.25">
      <c r="A331" s="28"/>
      <c r="B331" s="29" t="s">
        <v>199</v>
      </c>
      <c r="C331" s="171"/>
      <c r="D331" s="30" t="s">
        <v>200</v>
      </c>
      <c r="E331" s="200">
        <v>321732</v>
      </c>
      <c r="F331" s="31">
        <v>1</v>
      </c>
      <c r="G331" s="20"/>
      <c r="H331" s="32">
        <v>223098</v>
      </c>
      <c r="I331" s="33">
        <v>178478</v>
      </c>
      <c r="J331" s="34">
        <f t="shared" si="22"/>
        <v>223097.5</v>
      </c>
      <c r="K331" s="35">
        <f t="shared" si="23"/>
        <v>223098</v>
      </c>
      <c r="L331" s="16">
        <f t="shared" si="21"/>
        <v>211943.1</v>
      </c>
      <c r="M331" s="16">
        <f t="shared" si="24"/>
        <v>211944</v>
      </c>
      <c r="N331" s="36">
        <v>211944</v>
      </c>
      <c r="O331" s="37">
        <f t="shared" si="20"/>
        <v>233138.4</v>
      </c>
      <c r="P331" s="38"/>
    </row>
    <row r="332" spans="1:16" s="172" customFormat="1" ht="14.25">
      <c r="A332" s="28"/>
      <c r="B332" s="29" t="s">
        <v>201</v>
      </c>
      <c r="C332" s="171"/>
      <c r="D332" s="30" t="s">
        <v>202</v>
      </c>
      <c r="E332" s="200">
        <v>351915</v>
      </c>
      <c r="F332" s="31">
        <v>1</v>
      </c>
      <c r="G332" s="20"/>
      <c r="H332" s="32">
        <v>244029</v>
      </c>
      <c r="I332" s="33">
        <v>195223</v>
      </c>
      <c r="J332" s="34">
        <f t="shared" si="22"/>
        <v>244028.75</v>
      </c>
      <c r="K332" s="35">
        <f t="shared" si="23"/>
        <v>244029</v>
      </c>
      <c r="L332" s="16">
        <f t="shared" si="21"/>
        <v>231827.55</v>
      </c>
      <c r="M332" s="16">
        <f t="shared" si="24"/>
        <v>231828</v>
      </c>
      <c r="N332" s="36">
        <v>231828</v>
      </c>
      <c r="O332" s="37">
        <f t="shared" si="20"/>
        <v>255010.8</v>
      </c>
      <c r="P332" s="38"/>
    </row>
    <row r="333" spans="1:16" s="172" customFormat="1" ht="14.25">
      <c r="A333" s="28"/>
      <c r="B333" s="29" t="s">
        <v>521</v>
      </c>
      <c r="C333" s="171"/>
      <c r="D333" s="46" t="s">
        <v>688</v>
      </c>
      <c r="E333" s="200">
        <v>293532</v>
      </c>
      <c r="F333" s="47">
        <v>1</v>
      </c>
      <c r="G333" s="20"/>
      <c r="H333" s="32">
        <v>213750</v>
      </c>
      <c r="I333" s="33">
        <v>171000</v>
      </c>
      <c r="J333" s="34">
        <f t="shared" si="22"/>
        <v>213750</v>
      </c>
      <c r="K333" s="35">
        <f t="shared" si="23"/>
        <v>213750</v>
      </c>
      <c r="L333" s="103">
        <f>(H333*93)/100</f>
        <v>198787.5</v>
      </c>
      <c r="M333" s="16">
        <f t="shared" si="24"/>
        <v>198788</v>
      </c>
      <c r="N333" s="36">
        <v>198788</v>
      </c>
      <c r="O333" s="37">
        <f>N333*107/100</f>
        <v>212703.16</v>
      </c>
      <c r="P333" s="38"/>
    </row>
    <row r="334" spans="1:16" s="172" customFormat="1" ht="14.25">
      <c r="A334" s="28"/>
      <c r="B334" s="29" t="s">
        <v>354</v>
      </c>
      <c r="C334" s="171"/>
      <c r="D334" s="46" t="s">
        <v>688</v>
      </c>
      <c r="E334" s="200">
        <v>382301</v>
      </c>
      <c r="F334" s="47">
        <v>1</v>
      </c>
      <c r="G334" s="20">
        <v>134</v>
      </c>
      <c r="H334" s="32">
        <v>265100</v>
      </c>
      <c r="I334" s="33">
        <v>212080</v>
      </c>
      <c r="J334" s="34">
        <f t="shared" si="22"/>
        <v>265100</v>
      </c>
      <c r="K334" s="35">
        <f t="shared" si="23"/>
        <v>265100</v>
      </c>
      <c r="L334" s="16">
        <f t="shared" si="21"/>
        <v>251845</v>
      </c>
      <c r="M334" s="16">
        <f t="shared" si="24"/>
        <v>251845</v>
      </c>
      <c r="N334" s="36">
        <v>251845</v>
      </c>
      <c r="O334" s="37">
        <f aca="true" t="shared" si="25" ref="O334:O396">N334*110/100</f>
        <v>277029.5</v>
      </c>
      <c r="P334" s="38"/>
    </row>
    <row r="335" spans="1:16" s="188" customFormat="1" ht="18" customHeight="1">
      <c r="A335" s="153"/>
      <c r="B335" s="40"/>
      <c r="C335" s="40"/>
      <c r="D335" s="94" t="s">
        <v>309</v>
      </c>
      <c r="E335" s="166"/>
      <c r="F335" s="148"/>
      <c r="G335" s="88"/>
      <c r="H335" s="32">
        <v>0</v>
      </c>
      <c r="I335" s="33">
        <v>0</v>
      </c>
      <c r="J335" s="34">
        <f t="shared" si="22"/>
        <v>0</v>
      </c>
      <c r="K335" s="35">
        <f t="shared" si="23"/>
        <v>0</v>
      </c>
      <c r="L335" s="16">
        <f t="shared" si="21"/>
        <v>0</v>
      </c>
      <c r="M335" s="16">
        <f t="shared" si="24"/>
        <v>0</v>
      </c>
      <c r="N335" s="36">
        <v>0</v>
      </c>
      <c r="O335" s="37">
        <f t="shared" si="25"/>
        <v>0</v>
      </c>
      <c r="P335" s="38"/>
    </row>
    <row r="336" spans="1:16" s="172" customFormat="1" ht="14.25">
      <c r="A336" s="28"/>
      <c r="B336" s="29" t="s">
        <v>318</v>
      </c>
      <c r="C336" s="171"/>
      <c r="D336" s="50" t="s">
        <v>689</v>
      </c>
      <c r="E336" s="200">
        <v>250331</v>
      </c>
      <c r="F336" s="51">
        <v>1</v>
      </c>
      <c r="G336" s="20">
        <v>108</v>
      </c>
      <c r="H336" s="32">
        <v>173587</v>
      </c>
      <c r="I336" s="33">
        <v>138869</v>
      </c>
      <c r="J336" s="34">
        <f t="shared" si="22"/>
        <v>173586.25</v>
      </c>
      <c r="K336" s="35">
        <f t="shared" si="23"/>
        <v>173587</v>
      </c>
      <c r="L336" s="16">
        <f t="shared" si="21"/>
        <v>164907.65</v>
      </c>
      <c r="M336" s="16">
        <f t="shared" si="24"/>
        <v>164908</v>
      </c>
      <c r="N336" s="36">
        <v>164908</v>
      </c>
      <c r="O336" s="37">
        <f t="shared" si="25"/>
        <v>181398.8</v>
      </c>
      <c r="P336" s="38"/>
    </row>
    <row r="337" spans="1:16" s="172" customFormat="1" ht="25.5">
      <c r="A337" s="28"/>
      <c r="B337" s="29" t="s">
        <v>319</v>
      </c>
      <c r="C337" s="171"/>
      <c r="D337" s="46" t="s">
        <v>320</v>
      </c>
      <c r="E337" s="200">
        <v>232129</v>
      </c>
      <c r="F337" s="47">
        <v>1</v>
      </c>
      <c r="G337" s="20">
        <v>99</v>
      </c>
      <c r="H337" s="32">
        <v>160965</v>
      </c>
      <c r="I337" s="33">
        <v>128772</v>
      </c>
      <c r="J337" s="34">
        <f t="shared" si="22"/>
        <v>160965</v>
      </c>
      <c r="K337" s="35">
        <f t="shared" si="23"/>
        <v>160965</v>
      </c>
      <c r="L337" s="16">
        <f t="shared" si="21"/>
        <v>152916.75</v>
      </c>
      <c r="M337" s="16">
        <f t="shared" si="24"/>
        <v>152917</v>
      </c>
      <c r="N337" s="36">
        <v>152917</v>
      </c>
      <c r="O337" s="37">
        <f t="shared" si="25"/>
        <v>168208.7</v>
      </c>
      <c r="P337" s="38"/>
    </row>
    <row r="338" spans="1:16" s="6" customFormat="1" ht="18" customHeight="1">
      <c r="A338" s="19"/>
      <c r="B338" s="40"/>
      <c r="C338" s="41"/>
      <c r="D338" s="94" t="s">
        <v>367</v>
      </c>
      <c r="E338" s="166"/>
      <c r="F338" s="43"/>
      <c r="G338" s="44"/>
      <c r="H338" s="32">
        <v>0</v>
      </c>
      <c r="I338" s="33">
        <v>0</v>
      </c>
      <c r="J338" s="34">
        <f t="shared" si="22"/>
        <v>0</v>
      </c>
      <c r="K338" s="35">
        <f t="shared" si="23"/>
        <v>0</v>
      </c>
      <c r="L338" s="16">
        <f t="shared" si="21"/>
        <v>0</v>
      </c>
      <c r="M338" s="16">
        <f t="shared" si="24"/>
        <v>0</v>
      </c>
      <c r="N338" s="36">
        <v>0</v>
      </c>
      <c r="O338" s="37">
        <f t="shared" si="25"/>
        <v>0</v>
      </c>
      <c r="P338" s="38"/>
    </row>
    <row r="339" spans="1:16" s="16" customFormat="1" ht="14.25">
      <c r="A339" s="28"/>
      <c r="B339" s="29" t="s">
        <v>434</v>
      </c>
      <c r="C339" s="28"/>
      <c r="D339" s="30" t="s">
        <v>543</v>
      </c>
      <c r="E339" s="200">
        <v>104257</v>
      </c>
      <c r="F339" s="71"/>
      <c r="G339" s="20"/>
      <c r="H339" s="32">
        <v>72294</v>
      </c>
      <c r="I339" s="33">
        <v>57835</v>
      </c>
      <c r="J339" s="34">
        <f t="shared" si="22"/>
        <v>72293.75</v>
      </c>
      <c r="K339" s="35">
        <f t="shared" si="23"/>
        <v>72294</v>
      </c>
      <c r="L339" s="16">
        <f aca="true" t="shared" si="26" ref="L339:L397">(H339*95)/100</f>
        <v>68679.3</v>
      </c>
      <c r="M339" s="16">
        <f t="shared" si="24"/>
        <v>68680</v>
      </c>
      <c r="N339" s="36">
        <v>68680</v>
      </c>
      <c r="O339" s="37">
        <f t="shared" si="25"/>
        <v>75548</v>
      </c>
      <c r="P339" s="38"/>
    </row>
    <row r="340" spans="1:16" s="16" customFormat="1" ht="14.25">
      <c r="A340" s="79"/>
      <c r="B340" s="29" t="s">
        <v>435</v>
      </c>
      <c r="C340" s="70"/>
      <c r="D340" s="72" t="s">
        <v>190</v>
      </c>
      <c r="E340" s="200">
        <v>97058</v>
      </c>
      <c r="F340" s="73"/>
      <c r="G340" s="20"/>
      <c r="H340" s="32">
        <v>67303</v>
      </c>
      <c r="I340" s="33">
        <v>53842</v>
      </c>
      <c r="J340" s="34">
        <f t="shared" si="22"/>
        <v>67302.5</v>
      </c>
      <c r="K340" s="35">
        <f t="shared" si="23"/>
        <v>67303</v>
      </c>
      <c r="L340" s="16">
        <f t="shared" si="26"/>
        <v>63937.85</v>
      </c>
      <c r="M340" s="16">
        <f aca="true" t="shared" si="27" ref="M340:M397">ROUNDUP(L340,0.5)</f>
        <v>63938</v>
      </c>
      <c r="N340" s="36">
        <v>63938</v>
      </c>
      <c r="O340" s="37">
        <f t="shared" si="25"/>
        <v>70331.8</v>
      </c>
      <c r="P340" s="38"/>
    </row>
    <row r="341" spans="1:16" s="16" customFormat="1" ht="14.25">
      <c r="A341" s="79"/>
      <c r="B341" s="29" t="s">
        <v>519</v>
      </c>
      <c r="C341" s="70"/>
      <c r="D341" s="72" t="s">
        <v>541</v>
      </c>
      <c r="E341" s="200">
        <v>133395</v>
      </c>
      <c r="F341" s="73"/>
      <c r="G341" s="20"/>
      <c r="H341" s="32">
        <v>92500</v>
      </c>
      <c r="I341" s="33">
        <v>74000</v>
      </c>
      <c r="J341" s="34">
        <f aca="true" t="shared" si="28" ref="J341:J397">I341*125/100</f>
        <v>92500</v>
      </c>
      <c r="K341" s="35">
        <f aca="true" t="shared" si="29" ref="K341:K397">ROUNDUP(J341,0)</f>
        <v>92500</v>
      </c>
      <c r="L341" s="16">
        <f t="shared" si="26"/>
        <v>87875</v>
      </c>
      <c r="M341" s="16">
        <f t="shared" si="27"/>
        <v>87875</v>
      </c>
      <c r="N341" s="36">
        <v>87875</v>
      </c>
      <c r="O341" s="37">
        <f t="shared" si="25"/>
        <v>96662.5</v>
      </c>
      <c r="P341" s="38"/>
    </row>
    <row r="342" spans="1:16" s="6" customFormat="1" ht="18" customHeight="1">
      <c r="A342" s="19"/>
      <c r="B342" s="189"/>
      <c r="C342" s="189"/>
      <c r="D342" s="83" t="s">
        <v>292</v>
      </c>
      <c r="E342" s="166"/>
      <c r="F342" s="43"/>
      <c r="G342" s="44"/>
      <c r="H342" s="32">
        <v>0</v>
      </c>
      <c r="I342" s="33">
        <v>0</v>
      </c>
      <c r="J342" s="34">
        <f t="shared" si="28"/>
        <v>0</v>
      </c>
      <c r="K342" s="35">
        <f t="shared" si="29"/>
        <v>0</v>
      </c>
      <c r="L342" s="16">
        <f t="shared" si="26"/>
        <v>0</v>
      </c>
      <c r="M342" s="16">
        <f t="shared" si="27"/>
        <v>0</v>
      </c>
      <c r="N342" s="36">
        <v>0</v>
      </c>
      <c r="O342" s="37">
        <f t="shared" si="25"/>
        <v>0</v>
      </c>
      <c r="P342" s="38"/>
    </row>
    <row r="343" spans="1:16" s="16" customFormat="1" ht="14.25">
      <c r="A343" s="28"/>
      <c r="B343" s="29" t="s">
        <v>203</v>
      </c>
      <c r="C343" s="171"/>
      <c r="D343" s="50" t="s">
        <v>324</v>
      </c>
      <c r="E343" s="200">
        <v>122860</v>
      </c>
      <c r="F343" s="51">
        <v>1</v>
      </c>
      <c r="G343" s="20">
        <v>45</v>
      </c>
      <c r="H343" s="32">
        <v>85194</v>
      </c>
      <c r="I343" s="33">
        <v>68155</v>
      </c>
      <c r="J343" s="34">
        <f t="shared" si="28"/>
        <v>85193.75</v>
      </c>
      <c r="K343" s="35">
        <f t="shared" si="29"/>
        <v>85194</v>
      </c>
      <c r="L343" s="16">
        <f t="shared" si="26"/>
        <v>80934.3</v>
      </c>
      <c r="M343" s="16">
        <f t="shared" si="27"/>
        <v>80935</v>
      </c>
      <c r="N343" s="36">
        <v>80935</v>
      </c>
      <c r="O343" s="37">
        <f t="shared" si="25"/>
        <v>89028.5</v>
      </c>
      <c r="P343" s="38"/>
    </row>
    <row r="344" spans="1:16" s="16" customFormat="1" ht="14.25">
      <c r="A344" s="28"/>
      <c r="B344" s="29" t="s">
        <v>520</v>
      </c>
      <c r="C344" s="171"/>
      <c r="D344" s="50" t="s">
        <v>540</v>
      </c>
      <c r="E344" s="200">
        <v>136100</v>
      </c>
      <c r="F344" s="51"/>
      <c r="G344" s="20"/>
      <c r="H344" s="32">
        <v>94375</v>
      </c>
      <c r="I344" s="33">
        <v>75500</v>
      </c>
      <c r="J344" s="34">
        <f t="shared" si="28"/>
        <v>94375</v>
      </c>
      <c r="K344" s="35">
        <f t="shared" si="29"/>
        <v>94375</v>
      </c>
      <c r="L344" s="16">
        <f t="shared" si="26"/>
        <v>89656.25</v>
      </c>
      <c r="M344" s="16">
        <f t="shared" si="27"/>
        <v>89657</v>
      </c>
      <c r="N344" s="36">
        <v>89657</v>
      </c>
      <c r="O344" s="37">
        <f t="shared" si="25"/>
        <v>98622.7</v>
      </c>
      <c r="P344" s="38"/>
    </row>
    <row r="345" spans="1:17" s="3" customFormat="1" ht="18" customHeight="1">
      <c r="A345" s="143"/>
      <c r="B345" s="93"/>
      <c r="C345" s="93"/>
      <c r="D345" s="94" t="s">
        <v>342</v>
      </c>
      <c r="E345" s="166"/>
      <c r="F345" s="169"/>
      <c r="G345" s="170"/>
      <c r="H345" s="32">
        <v>0</v>
      </c>
      <c r="I345" s="33">
        <v>0</v>
      </c>
      <c r="J345" s="34">
        <f t="shared" si="28"/>
        <v>0</v>
      </c>
      <c r="K345" s="35">
        <f t="shared" si="29"/>
        <v>0</v>
      </c>
      <c r="L345" s="16">
        <f t="shared" si="26"/>
        <v>0</v>
      </c>
      <c r="M345" s="16">
        <f t="shared" si="27"/>
        <v>0</v>
      </c>
      <c r="N345" s="36">
        <v>0</v>
      </c>
      <c r="O345" s="37">
        <f t="shared" si="25"/>
        <v>0</v>
      </c>
      <c r="P345" s="38"/>
      <c r="Q345" s="188"/>
    </row>
    <row r="346" spans="1:17" s="6" customFormat="1" ht="18" customHeight="1">
      <c r="A346" s="19"/>
      <c r="B346" s="40"/>
      <c r="C346" s="40"/>
      <c r="D346" s="94" t="s">
        <v>361</v>
      </c>
      <c r="E346" s="166"/>
      <c r="F346" s="43"/>
      <c r="G346" s="44"/>
      <c r="H346" s="32">
        <v>0</v>
      </c>
      <c r="I346" s="33">
        <v>0</v>
      </c>
      <c r="J346" s="34">
        <f t="shared" si="28"/>
        <v>0</v>
      </c>
      <c r="K346" s="35">
        <f t="shared" si="29"/>
        <v>0</v>
      </c>
      <c r="L346" s="16">
        <f t="shared" si="26"/>
        <v>0</v>
      </c>
      <c r="M346" s="16">
        <f t="shared" si="27"/>
        <v>0</v>
      </c>
      <c r="N346" s="36">
        <v>0</v>
      </c>
      <c r="O346" s="37">
        <f t="shared" si="25"/>
        <v>0</v>
      </c>
      <c r="P346" s="38"/>
      <c r="Q346" s="230"/>
    </row>
    <row r="347" spans="1:17" s="16" customFormat="1" ht="25.5">
      <c r="A347" s="52">
        <v>1</v>
      </c>
      <c r="B347" s="53" t="s">
        <v>207</v>
      </c>
      <c r="C347" s="52" t="s">
        <v>25</v>
      </c>
      <c r="D347" s="50" t="s">
        <v>464</v>
      </c>
      <c r="E347" s="200">
        <v>11991</v>
      </c>
      <c r="F347" s="165">
        <v>1</v>
      </c>
      <c r="G347" s="21">
        <v>5</v>
      </c>
      <c r="H347" s="32">
        <v>8314</v>
      </c>
      <c r="I347" s="33">
        <v>6651</v>
      </c>
      <c r="J347" s="34">
        <f t="shared" si="28"/>
        <v>8313.75</v>
      </c>
      <c r="K347" s="35">
        <f t="shared" si="29"/>
        <v>8314</v>
      </c>
      <c r="L347" s="16">
        <f t="shared" si="26"/>
        <v>7898.3</v>
      </c>
      <c r="M347" s="16">
        <f t="shared" si="27"/>
        <v>7899</v>
      </c>
      <c r="N347" s="36">
        <v>7899</v>
      </c>
      <c r="O347" s="37">
        <f t="shared" si="25"/>
        <v>8688.9</v>
      </c>
      <c r="P347" s="38"/>
      <c r="Q347" s="172"/>
    </row>
    <row r="348" spans="1:17" s="16" customFormat="1" ht="14.25">
      <c r="A348" s="28">
        <v>2</v>
      </c>
      <c r="B348" s="29" t="s">
        <v>213</v>
      </c>
      <c r="C348" s="28" t="s">
        <v>25</v>
      </c>
      <c r="D348" s="46" t="s">
        <v>544</v>
      </c>
      <c r="E348" s="200">
        <v>10632</v>
      </c>
      <c r="F348" s="47"/>
      <c r="G348" s="20"/>
      <c r="H348" s="32">
        <v>7372</v>
      </c>
      <c r="I348" s="33">
        <v>5897</v>
      </c>
      <c r="J348" s="34">
        <f t="shared" si="28"/>
        <v>7371.25</v>
      </c>
      <c r="K348" s="35">
        <f t="shared" si="29"/>
        <v>7372</v>
      </c>
      <c r="L348" s="16">
        <f t="shared" si="26"/>
        <v>7003.4</v>
      </c>
      <c r="M348" s="16">
        <f t="shared" si="27"/>
        <v>7004</v>
      </c>
      <c r="N348" s="36">
        <v>7004</v>
      </c>
      <c r="O348" s="37">
        <f t="shared" si="25"/>
        <v>7704.4</v>
      </c>
      <c r="P348" s="38"/>
      <c r="Q348" s="172"/>
    </row>
    <row r="349" spans="1:17" s="6" customFormat="1" ht="18" customHeight="1">
      <c r="A349" s="19"/>
      <c r="B349" s="81"/>
      <c r="C349" s="41"/>
      <c r="D349" s="94" t="s">
        <v>297</v>
      </c>
      <c r="E349" s="166"/>
      <c r="F349" s="43"/>
      <c r="G349" s="44"/>
      <c r="H349" s="32">
        <v>0</v>
      </c>
      <c r="I349" s="33">
        <v>0</v>
      </c>
      <c r="J349" s="34">
        <f t="shared" si="28"/>
        <v>0</v>
      </c>
      <c r="K349" s="35">
        <f t="shared" si="29"/>
        <v>0</v>
      </c>
      <c r="L349" s="16">
        <f t="shared" si="26"/>
        <v>0</v>
      </c>
      <c r="M349" s="16">
        <f t="shared" si="27"/>
        <v>0</v>
      </c>
      <c r="N349" s="36">
        <v>0</v>
      </c>
      <c r="O349" s="37">
        <f t="shared" si="25"/>
        <v>0</v>
      </c>
      <c r="P349" s="38"/>
      <c r="Q349" s="230"/>
    </row>
    <row r="350" spans="1:17" s="16" customFormat="1" ht="14.25">
      <c r="A350" s="28">
        <v>3</v>
      </c>
      <c r="B350" s="29" t="s">
        <v>208</v>
      </c>
      <c r="C350" s="28" t="s">
        <v>25</v>
      </c>
      <c r="D350" s="50" t="s">
        <v>301</v>
      </c>
      <c r="E350" s="200">
        <v>11110</v>
      </c>
      <c r="F350" s="51"/>
      <c r="G350" s="20"/>
      <c r="H350" s="32">
        <v>7704</v>
      </c>
      <c r="I350" s="33">
        <v>6163</v>
      </c>
      <c r="J350" s="34">
        <f t="shared" si="28"/>
        <v>7703.75</v>
      </c>
      <c r="K350" s="35">
        <f t="shared" si="29"/>
        <v>7704</v>
      </c>
      <c r="L350" s="16">
        <f t="shared" si="26"/>
        <v>7318.8</v>
      </c>
      <c r="M350" s="16">
        <f t="shared" si="27"/>
        <v>7319</v>
      </c>
      <c r="N350" s="36">
        <v>7319</v>
      </c>
      <c r="O350" s="37">
        <f t="shared" si="25"/>
        <v>8050.9</v>
      </c>
      <c r="P350" s="38"/>
      <c r="Q350" s="172"/>
    </row>
    <row r="351" spans="1:17" s="16" customFormat="1" ht="14.25">
      <c r="A351" s="28">
        <v>4</v>
      </c>
      <c r="B351" s="29" t="s">
        <v>302</v>
      </c>
      <c r="C351" s="28" t="s">
        <v>25</v>
      </c>
      <c r="D351" s="46" t="s">
        <v>303</v>
      </c>
      <c r="E351" s="200">
        <v>10632</v>
      </c>
      <c r="F351" s="47">
        <v>1</v>
      </c>
      <c r="G351" s="20"/>
      <c r="H351" s="32">
        <v>7372</v>
      </c>
      <c r="I351" s="33">
        <v>5897</v>
      </c>
      <c r="J351" s="34">
        <f t="shared" si="28"/>
        <v>7371.25</v>
      </c>
      <c r="K351" s="35">
        <f t="shared" si="29"/>
        <v>7372</v>
      </c>
      <c r="L351" s="16">
        <f t="shared" si="26"/>
        <v>7003.4</v>
      </c>
      <c r="M351" s="16">
        <f t="shared" si="27"/>
        <v>7004</v>
      </c>
      <c r="N351" s="36">
        <v>7004</v>
      </c>
      <c r="O351" s="37">
        <f t="shared" si="25"/>
        <v>7704.4</v>
      </c>
      <c r="P351" s="38"/>
      <c r="Q351" s="172"/>
    </row>
    <row r="352" spans="1:17" s="3" customFormat="1" ht="18" customHeight="1">
      <c r="A352" s="74"/>
      <c r="B352" s="40"/>
      <c r="C352" s="41"/>
      <c r="D352" s="94" t="s">
        <v>291</v>
      </c>
      <c r="E352" s="166"/>
      <c r="F352" s="190"/>
      <c r="G352" s="191"/>
      <c r="H352" s="32">
        <v>0</v>
      </c>
      <c r="I352" s="33">
        <v>0</v>
      </c>
      <c r="J352" s="34">
        <f t="shared" si="28"/>
        <v>0</v>
      </c>
      <c r="K352" s="35">
        <f t="shared" si="29"/>
        <v>0</v>
      </c>
      <c r="L352" s="16">
        <f t="shared" si="26"/>
        <v>0</v>
      </c>
      <c r="M352" s="16">
        <f t="shared" si="27"/>
        <v>0</v>
      </c>
      <c r="N352" s="36">
        <v>0</v>
      </c>
      <c r="O352" s="37">
        <f t="shared" si="25"/>
        <v>0</v>
      </c>
      <c r="P352" s="38"/>
      <c r="Q352" s="172"/>
    </row>
    <row r="353" spans="1:17" s="16" customFormat="1" ht="14.25">
      <c r="A353" s="28">
        <v>5</v>
      </c>
      <c r="B353" s="29" t="s">
        <v>209</v>
      </c>
      <c r="C353" s="28" t="s">
        <v>25</v>
      </c>
      <c r="D353" s="50" t="s">
        <v>210</v>
      </c>
      <c r="E353" s="200">
        <v>11571</v>
      </c>
      <c r="F353" s="51">
        <v>1</v>
      </c>
      <c r="G353" s="20"/>
      <c r="H353" s="32">
        <v>8024</v>
      </c>
      <c r="I353" s="33">
        <v>6419</v>
      </c>
      <c r="J353" s="34">
        <f t="shared" si="28"/>
        <v>8023.75</v>
      </c>
      <c r="K353" s="35">
        <f t="shared" si="29"/>
        <v>8024</v>
      </c>
      <c r="L353" s="16">
        <f t="shared" si="26"/>
        <v>7622.8</v>
      </c>
      <c r="M353" s="16">
        <f t="shared" si="27"/>
        <v>7623</v>
      </c>
      <c r="N353" s="36">
        <v>7623</v>
      </c>
      <c r="O353" s="37">
        <f t="shared" si="25"/>
        <v>8385.3</v>
      </c>
      <c r="P353" s="38"/>
      <c r="Q353" s="172"/>
    </row>
    <row r="354" spans="1:17" s="16" customFormat="1" ht="14.25">
      <c r="A354" s="28">
        <v>6</v>
      </c>
      <c r="B354" s="29" t="s">
        <v>211</v>
      </c>
      <c r="C354" s="28" t="s">
        <v>25</v>
      </c>
      <c r="D354" s="46" t="s">
        <v>212</v>
      </c>
      <c r="E354" s="200">
        <v>11571</v>
      </c>
      <c r="F354" s="47">
        <v>1</v>
      </c>
      <c r="G354" s="20"/>
      <c r="H354" s="32">
        <v>8024</v>
      </c>
      <c r="I354" s="33">
        <v>6419</v>
      </c>
      <c r="J354" s="34">
        <f t="shared" si="28"/>
        <v>8023.75</v>
      </c>
      <c r="K354" s="35">
        <f t="shared" si="29"/>
        <v>8024</v>
      </c>
      <c r="L354" s="16">
        <f t="shared" si="26"/>
        <v>7622.8</v>
      </c>
      <c r="M354" s="16">
        <f t="shared" si="27"/>
        <v>7623</v>
      </c>
      <c r="N354" s="36">
        <v>7623</v>
      </c>
      <c r="O354" s="37">
        <f t="shared" si="25"/>
        <v>8385.3</v>
      </c>
      <c r="P354" s="38"/>
      <c r="Q354" s="172"/>
    </row>
    <row r="355" spans="1:17" s="3" customFormat="1" ht="18" customHeight="1">
      <c r="A355" s="74"/>
      <c r="B355" s="40"/>
      <c r="C355" s="40"/>
      <c r="D355" s="94" t="s">
        <v>306</v>
      </c>
      <c r="E355" s="166"/>
      <c r="F355" s="148"/>
      <c r="G355" s="88"/>
      <c r="H355" s="32">
        <v>0</v>
      </c>
      <c r="I355" s="33">
        <v>0</v>
      </c>
      <c r="J355" s="34">
        <f t="shared" si="28"/>
        <v>0</v>
      </c>
      <c r="K355" s="35">
        <f t="shared" si="29"/>
        <v>0</v>
      </c>
      <c r="L355" s="16">
        <f t="shared" si="26"/>
        <v>0</v>
      </c>
      <c r="M355" s="16">
        <f t="shared" si="27"/>
        <v>0</v>
      </c>
      <c r="N355" s="36">
        <v>0</v>
      </c>
      <c r="O355" s="37">
        <f t="shared" si="25"/>
        <v>0</v>
      </c>
      <c r="P355" s="38"/>
      <c r="Q355" s="172"/>
    </row>
    <row r="356" spans="1:17" s="16" customFormat="1" ht="14.25">
      <c r="A356" s="28">
        <v>7</v>
      </c>
      <c r="B356" s="29" t="s">
        <v>214</v>
      </c>
      <c r="C356" s="28" t="s">
        <v>25</v>
      </c>
      <c r="D356" s="50" t="s">
        <v>215</v>
      </c>
      <c r="E356" s="200">
        <v>11206</v>
      </c>
      <c r="F356" s="51"/>
      <c r="G356" s="20"/>
      <c r="H356" s="32">
        <v>7770</v>
      </c>
      <c r="I356" s="33">
        <v>6216</v>
      </c>
      <c r="J356" s="34">
        <f t="shared" si="28"/>
        <v>7770</v>
      </c>
      <c r="K356" s="35">
        <f t="shared" si="29"/>
        <v>7770</v>
      </c>
      <c r="L356" s="16">
        <f t="shared" si="26"/>
        <v>7381.5</v>
      </c>
      <c r="M356" s="16">
        <f t="shared" si="27"/>
        <v>7382</v>
      </c>
      <c r="N356" s="36">
        <v>7382</v>
      </c>
      <c r="O356" s="37">
        <f t="shared" si="25"/>
        <v>8120.2</v>
      </c>
      <c r="P356" s="38"/>
      <c r="Q356" s="172"/>
    </row>
    <row r="357" spans="1:17" s="3" customFormat="1" ht="18" customHeight="1">
      <c r="A357" s="74"/>
      <c r="B357" s="93"/>
      <c r="C357" s="93"/>
      <c r="D357" s="94" t="s">
        <v>304</v>
      </c>
      <c r="E357" s="166"/>
      <c r="F357" s="93"/>
      <c r="G357" s="95"/>
      <c r="H357" s="32">
        <v>0</v>
      </c>
      <c r="I357" s="33">
        <v>0</v>
      </c>
      <c r="J357" s="34">
        <f t="shared" si="28"/>
        <v>0</v>
      </c>
      <c r="K357" s="35">
        <f t="shared" si="29"/>
        <v>0</v>
      </c>
      <c r="L357" s="16">
        <f t="shared" si="26"/>
        <v>0</v>
      </c>
      <c r="M357" s="16">
        <f t="shared" si="27"/>
        <v>0</v>
      </c>
      <c r="N357" s="36">
        <v>0</v>
      </c>
      <c r="O357" s="37">
        <f t="shared" si="25"/>
        <v>0</v>
      </c>
      <c r="P357" s="38"/>
      <c r="Q357" s="172"/>
    </row>
    <row r="358" spans="1:17" s="16" customFormat="1" ht="18" customHeight="1">
      <c r="A358" s="145">
        <v>1</v>
      </c>
      <c r="B358" s="163" t="s">
        <v>204</v>
      </c>
      <c r="C358" s="145" t="s">
        <v>25</v>
      </c>
      <c r="D358" s="114" t="s">
        <v>465</v>
      </c>
      <c r="E358" s="200">
        <v>4815</v>
      </c>
      <c r="F358" s="165">
        <v>8</v>
      </c>
      <c r="G358" s="21"/>
      <c r="H358" s="32">
        <v>3338</v>
      </c>
      <c r="I358" s="33">
        <v>2670</v>
      </c>
      <c r="J358" s="34">
        <f t="shared" si="28"/>
        <v>3337.5</v>
      </c>
      <c r="K358" s="35">
        <f t="shared" si="29"/>
        <v>3338</v>
      </c>
      <c r="L358" s="16">
        <f t="shared" si="26"/>
        <v>3171.1</v>
      </c>
      <c r="M358" s="16">
        <f t="shared" si="27"/>
        <v>3172</v>
      </c>
      <c r="N358" s="36">
        <v>3172</v>
      </c>
      <c r="O358" s="37">
        <f t="shared" si="25"/>
        <v>3489.2</v>
      </c>
      <c r="P358" s="38"/>
      <c r="Q358" s="172"/>
    </row>
    <row r="359" spans="1:17" s="6" customFormat="1" ht="18" customHeight="1">
      <c r="A359" s="19"/>
      <c r="B359" s="40"/>
      <c r="C359" s="40"/>
      <c r="D359" s="94" t="s">
        <v>305</v>
      </c>
      <c r="E359" s="212"/>
      <c r="F359" s="43"/>
      <c r="G359" s="44"/>
      <c r="H359" s="32">
        <v>0</v>
      </c>
      <c r="I359" s="33">
        <v>0</v>
      </c>
      <c r="J359" s="34">
        <f t="shared" si="28"/>
        <v>0</v>
      </c>
      <c r="K359" s="35">
        <f t="shared" si="29"/>
        <v>0</v>
      </c>
      <c r="L359" s="16">
        <f t="shared" si="26"/>
        <v>0</v>
      </c>
      <c r="M359" s="16">
        <f t="shared" si="27"/>
        <v>0</v>
      </c>
      <c r="N359" s="36">
        <v>0</v>
      </c>
      <c r="O359" s="37">
        <f t="shared" si="25"/>
        <v>0</v>
      </c>
      <c r="P359" s="38"/>
      <c r="Q359" s="172"/>
    </row>
    <row r="360" spans="1:17" s="16" customFormat="1" ht="18" customHeight="1">
      <c r="A360" s="28">
        <v>2</v>
      </c>
      <c r="B360" s="29" t="s">
        <v>216</v>
      </c>
      <c r="C360" s="28" t="s">
        <v>217</v>
      </c>
      <c r="D360" s="72" t="s">
        <v>218</v>
      </c>
      <c r="E360" s="200">
        <v>6875</v>
      </c>
      <c r="F360" s="73">
        <v>2</v>
      </c>
      <c r="G360" s="20">
        <v>3</v>
      </c>
      <c r="H360" s="32">
        <v>4767</v>
      </c>
      <c r="I360" s="33">
        <v>3813</v>
      </c>
      <c r="J360" s="34">
        <f t="shared" si="28"/>
        <v>4766.25</v>
      </c>
      <c r="K360" s="35">
        <f t="shared" si="29"/>
        <v>4767</v>
      </c>
      <c r="L360" s="16">
        <f t="shared" si="26"/>
        <v>4528.65</v>
      </c>
      <c r="M360" s="16">
        <f t="shared" si="27"/>
        <v>4529</v>
      </c>
      <c r="N360" s="36">
        <v>4529</v>
      </c>
      <c r="O360" s="37">
        <f t="shared" si="25"/>
        <v>4981.9</v>
      </c>
      <c r="P360" s="38"/>
      <c r="Q360" s="172"/>
    </row>
    <row r="361" spans="1:17" s="6" customFormat="1" ht="18" customHeight="1">
      <c r="A361" s="19"/>
      <c r="B361" s="40"/>
      <c r="C361" s="40"/>
      <c r="D361" s="94" t="s">
        <v>297</v>
      </c>
      <c r="E361" s="166"/>
      <c r="F361" s="43"/>
      <c r="G361" s="44"/>
      <c r="H361" s="32">
        <v>0</v>
      </c>
      <c r="I361" s="33">
        <v>0</v>
      </c>
      <c r="J361" s="34">
        <f t="shared" si="28"/>
        <v>0</v>
      </c>
      <c r="K361" s="35">
        <f t="shared" si="29"/>
        <v>0</v>
      </c>
      <c r="L361" s="16">
        <f t="shared" si="26"/>
        <v>0</v>
      </c>
      <c r="M361" s="16">
        <f t="shared" si="27"/>
        <v>0</v>
      </c>
      <c r="N361" s="36">
        <v>0</v>
      </c>
      <c r="O361" s="37">
        <f t="shared" si="25"/>
        <v>0</v>
      </c>
      <c r="P361" s="38"/>
      <c r="Q361" s="172"/>
    </row>
    <row r="362" spans="1:17" s="16" customFormat="1" ht="18" customHeight="1">
      <c r="A362" s="28">
        <v>3</v>
      </c>
      <c r="B362" s="29" t="s">
        <v>205</v>
      </c>
      <c r="C362" s="28" t="s">
        <v>25</v>
      </c>
      <c r="D362" s="72" t="s">
        <v>206</v>
      </c>
      <c r="E362" s="200">
        <v>4391</v>
      </c>
      <c r="F362" s="73"/>
      <c r="G362" s="20"/>
      <c r="H362" s="32">
        <v>3045</v>
      </c>
      <c r="I362" s="33">
        <v>2436</v>
      </c>
      <c r="J362" s="34">
        <f t="shared" si="28"/>
        <v>3045</v>
      </c>
      <c r="K362" s="35">
        <f t="shared" si="29"/>
        <v>3045</v>
      </c>
      <c r="L362" s="16">
        <f t="shared" si="26"/>
        <v>2892.75</v>
      </c>
      <c r="M362" s="16">
        <f t="shared" si="27"/>
        <v>2893</v>
      </c>
      <c r="N362" s="36">
        <v>2893</v>
      </c>
      <c r="O362" s="37">
        <f t="shared" si="25"/>
        <v>3182.3</v>
      </c>
      <c r="P362" s="38"/>
      <c r="Q362" s="172"/>
    </row>
    <row r="363" spans="1:17" s="6" customFormat="1" ht="18" customHeight="1">
      <c r="A363" s="19"/>
      <c r="B363" s="184"/>
      <c r="C363" s="184"/>
      <c r="D363" s="94" t="s">
        <v>290</v>
      </c>
      <c r="E363" s="166"/>
      <c r="F363" s="43"/>
      <c r="G363" s="44"/>
      <c r="H363" s="32">
        <v>0</v>
      </c>
      <c r="I363" s="33">
        <v>0</v>
      </c>
      <c r="J363" s="34">
        <f t="shared" si="28"/>
        <v>0</v>
      </c>
      <c r="K363" s="35">
        <f t="shared" si="29"/>
        <v>0</v>
      </c>
      <c r="L363" s="16">
        <f t="shared" si="26"/>
        <v>0</v>
      </c>
      <c r="M363" s="16">
        <f t="shared" si="27"/>
        <v>0</v>
      </c>
      <c r="N363" s="36">
        <v>0</v>
      </c>
      <c r="O363" s="37">
        <f t="shared" si="25"/>
        <v>0</v>
      </c>
      <c r="P363" s="38"/>
      <c r="Q363" s="172"/>
    </row>
    <row r="364" spans="1:17" s="16" customFormat="1" ht="18" customHeight="1">
      <c r="A364" s="28">
        <v>4</v>
      </c>
      <c r="B364" s="29" t="s">
        <v>219</v>
      </c>
      <c r="C364" s="28" t="s">
        <v>25</v>
      </c>
      <c r="D364" s="50" t="s">
        <v>220</v>
      </c>
      <c r="E364" s="200">
        <v>6603</v>
      </c>
      <c r="F364" s="51"/>
      <c r="G364" s="20"/>
      <c r="H364" s="32">
        <v>4580</v>
      </c>
      <c r="I364" s="33">
        <v>3664</v>
      </c>
      <c r="J364" s="34">
        <f t="shared" si="28"/>
        <v>4580</v>
      </c>
      <c r="K364" s="35">
        <f t="shared" si="29"/>
        <v>4580</v>
      </c>
      <c r="L364" s="16">
        <f t="shared" si="26"/>
        <v>4351</v>
      </c>
      <c r="M364" s="16">
        <f t="shared" si="27"/>
        <v>4351</v>
      </c>
      <c r="N364" s="36">
        <v>4351</v>
      </c>
      <c r="O364" s="37">
        <f t="shared" si="25"/>
        <v>4786.1</v>
      </c>
      <c r="P364" s="38"/>
      <c r="Q364" s="172"/>
    </row>
    <row r="365" spans="1:17" s="3" customFormat="1" ht="18" customHeight="1">
      <c r="A365" s="94"/>
      <c r="B365" s="93"/>
      <c r="C365" s="93"/>
      <c r="D365" s="93" t="s">
        <v>221</v>
      </c>
      <c r="E365" s="166"/>
      <c r="F365" s="93"/>
      <c r="G365" s="95"/>
      <c r="H365" s="32">
        <v>0</v>
      </c>
      <c r="I365" s="33">
        <v>0</v>
      </c>
      <c r="J365" s="34">
        <f t="shared" si="28"/>
        <v>0</v>
      </c>
      <c r="K365" s="35">
        <f t="shared" si="29"/>
        <v>0</v>
      </c>
      <c r="L365" s="16">
        <f t="shared" si="26"/>
        <v>0</v>
      </c>
      <c r="M365" s="16">
        <f t="shared" si="27"/>
        <v>0</v>
      </c>
      <c r="N365" s="36">
        <v>0</v>
      </c>
      <c r="O365" s="37">
        <f t="shared" si="25"/>
        <v>0</v>
      </c>
      <c r="P365" s="38"/>
      <c r="Q365" s="172"/>
    </row>
    <row r="366" spans="1:17" s="16" customFormat="1" ht="14.25">
      <c r="A366" s="28">
        <v>1</v>
      </c>
      <c r="B366" s="29" t="s">
        <v>222</v>
      </c>
      <c r="C366" s="192" t="s">
        <v>223</v>
      </c>
      <c r="D366" s="30" t="s">
        <v>224</v>
      </c>
      <c r="E366" s="200">
        <v>8319</v>
      </c>
      <c r="F366" s="71">
        <v>10</v>
      </c>
      <c r="G366" s="20">
        <v>2</v>
      </c>
      <c r="H366" s="32">
        <v>5768</v>
      </c>
      <c r="I366" s="33">
        <v>4614</v>
      </c>
      <c r="J366" s="34">
        <f t="shared" si="28"/>
        <v>5767.5</v>
      </c>
      <c r="K366" s="35">
        <f t="shared" si="29"/>
        <v>5768</v>
      </c>
      <c r="L366" s="16">
        <f t="shared" si="26"/>
        <v>5479.6</v>
      </c>
      <c r="M366" s="16">
        <f t="shared" si="27"/>
        <v>5480</v>
      </c>
      <c r="N366" s="36">
        <v>5480</v>
      </c>
      <c r="O366" s="37">
        <f t="shared" si="25"/>
        <v>6028</v>
      </c>
      <c r="P366" s="38"/>
      <c r="Q366" s="172"/>
    </row>
    <row r="367" spans="1:17" s="16" customFormat="1" ht="14.25">
      <c r="A367" s="28">
        <v>2</v>
      </c>
      <c r="B367" s="29" t="s">
        <v>225</v>
      </c>
      <c r="C367" s="192" t="s">
        <v>226</v>
      </c>
      <c r="D367" s="30" t="s">
        <v>224</v>
      </c>
      <c r="E367" s="200">
        <v>6010</v>
      </c>
      <c r="F367" s="71">
        <v>12</v>
      </c>
      <c r="G367" s="20">
        <v>1</v>
      </c>
      <c r="H367" s="32">
        <v>4167</v>
      </c>
      <c r="I367" s="33">
        <v>3333</v>
      </c>
      <c r="J367" s="34">
        <f t="shared" si="28"/>
        <v>4166.25</v>
      </c>
      <c r="K367" s="35">
        <f t="shared" si="29"/>
        <v>4167</v>
      </c>
      <c r="L367" s="16">
        <f t="shared" si="26"/>
        <v>3958.65</v>
      </c>
      <c r="M367" s="16">
        <f t="shared" si="27"/>
        <v>3959</v>
      </c>
      <c r="N367" s="36">
        <v>3959</v>
      </c>
      <c r="O367" s="37">
        <f t="shared" si="25"/>
        <v>4354.9</v>
      </c>
      <c r="P367" s="38"/>
      <c r="Q367" s="172"/>
    </row>
    <row r="368" spans="1:16" s="16" customFormat="1" ht="14.25">
      <c r="A368" s="28">
        <v>3</v>
      </c>
      <c r="B368" s="29" t="s">
        <v>227</v>
      </c>
      <c r="C368" s="28" t="s">
        <v>228</v>
      </c>
      <c r="D368" s="46" t="s">
        <v>229</v>
      </c>
      <c r="E368" s="200">
        <v>8220</v>
      </c>
      <c r="F368" s="71">
        <v>5</v>
      </c>
      <c r="G368" s="20"/>
      <c r="H368" s="32">
        <v>5699</v>
      </c>
      <c r="I368" s="33">
        <v>4559</v>
      </c>
      <c r="J368" s="34">
        <f t="shared" si="28"/>
        <v>5698.75</v>
      </c>
      <c r="K368" s="35">
        <f t="shared" si="29"/>
        <v>5699</v>
      </c>
      <c r="L368" s="16">
        <f t="shared" si="26"/>
        <v>5414.05</v>
      </c>
      <c r="M368" s="16">
        <f t="shared" si="27"/>
        <v>5415</v>
      </c>
      <c r="N368" s="36">
        <v>5415</v>
      </c>
      <c r="O368" s="37">
        <f t="shared" si="25"/>
        <v>5956.5</v>
      </c>
      <c r="P368" s="38"/>
    </row>
    <row r="369" spans="1:16" s="16" customFormat="1" ht="14.25">
      <c r="A369" s="52">
        <v>4</v>
      </c>
      <c r="B369" s="168" t="s">
        <v>230</v>
      </c>
      <c r="C369" s="52" t="s">
        <v>231</v>
      </c>
      <c r="D369" s="50"/>
      <c r="E369" s="200">
        <v>6638</v>
      </c>
      <c r="F369" s="71">
        <v>12</v>
      </c>
      <c r="G369" s="20"/>
      <c r="H369" s="32">
        <v>4603</v>
      </c>
      <c r="I369" s="33">
        <v>3682</v>
      </c>
      <c r="J369" s="34">
        <f t="shared" si="28"/>
        <v>4602.5</v>
      </c>
      <c r="K369" s="35">
        <f t="shared" si="29"/>
        <v>4603</v>
      </c>
      <c r="L369" s="16">
        <f t="shared" si="26"/>
        <v>4372.85</v>
      </c>
      <c r="M369" s="16">
        <f t="shared" si="27"/>
        <v>4373</v>
      </c>
      <c r="N369" s="36">
        <v>4373</v>
      </c>
      <c r="O369" s="37">
        <f t="shared" si="25"/>
        <v>4810.3</v>
      </c>
      <c r="P369" s="38"/>
    </row>
    <row r="370" spans="1:16" s="16" customFormat="1" ht="25.5">
      <c r="A370" s="52">
        <v>5</v>
      </c>
      <c r="B370" s="53" t="s">
        <v>232</v>
      </c>
      <c r="C370" s="193" t="s">
        <v>466</v>
      </c>
      <c r="D370" s="194" t="s">
        <v>467</v>
      </c>
      <c r="E370" s="200">
        <v>2926</v>
      </c>
      <c r="F370" s="165">
        <v>6</v>
      </c>
      <c r="G370" s="21">
        <v>1</v>
      </c>
      <c r="H370" s="32">
        <v>2028</v>
      </c>
      <c r="I370" s="33">
        <v>1622</v>
      </c>
      <c r="J370" s="34">
        <f t="shared" si="28"/>
        <v>2027.5</v>
      </c>
      <c r="K370" s="35">
        <f t="shared" si="29"/>
        <v>2028</v>
      </c>
      <c r="L370" s="16">
        <f t="shared" si="26"/>
        <v>1926.6</v>
      </c>
      <c r="M370" s="16">
        <f t="shared" si="27"/>
        <v>1927</v>
      </c>
      <c r="N370" s="36">
        <v>1927</v>
      </c>
      <c r="O370" s="37">
        <f t="shared" si="25"/>
        <v>2119.7</v>
      </c>
      <c r="P370" s="38"/>
    </row>
    <row r="371" spans="1:16" s="16" customFormat="1" ht="25.5">
      <c r="A371" s="52">
        <v>6</v>
      </c>
      <c r="B371" s="53" t="s">
        <v>233</v>
      </c>
      <c r="C371" s="193" t="s">
        <v>466</v>
      </c>
      <c r="D371" s="194" t="s">
        <v>467</v>
      </c>
      <c r="E371" s="200">
        <v>2926</v>
      </c>
      <c r="F371" s="165">
        <v>10</v>
      </c>
      <c r="G371" s="20">
        <v>1</v>
      </c>
      <c r="H371" s="32">
        <v>2028</v>
      </c>
      <c r="I371" s="33">
        <v>1622</v>
      </c>
      <c r="J371" s="34">
        <f t="shared" si="28"/>
        <v>2027.5</v>
      </c>
      <c r="K371" s="35">
        <f t="shared" si="29"/>
        <v>2028</v>
      </c>
      <c r="L371" s="16">
        <f t="shared" si="26"/>
        <v>1926.6</v>
      </c>
      <c r="M371" s="16">
        <f t="shared" si="27"/>
        <v>1927</v>
      </c>
      <c r="N371" s="36">
        <v>1927</v>
      </c>
      <c r="O371" s="37">
        <f t="shared" si="25"/>
        <v>2119.7</v>
      </c>
      <c r="P371" s="38"/>
    </row>
    <row r="372" spans="1:16" s="16" customFormat="1" ht="14.25">
      <c r="A372" s="52">
        <v>7</v>
      </c>
      <c r="B372" s="168" t="s">
        <v>690</v>
      </c>
      <c r="C372" s="52" t="s">
        <v>228</v>
      </c>
      <c r="D372" s="30" t="s">
        <v>234</v>
      </c>
      <c r="E372" s="200">
        <v>4483</v>
      </c>
      <c r="F372" s="71">
        <v>6</v>
      </c>
      <c r="G372" s="20"/>
      <c r="H372" s="32">
        <v>3108</v>
      </c>
      <c r="I372" s="33">
        <v>2486</v>
      </c>
      <c r="J372" s="34">
        <f t="shared" si="28"/>
        <v>3107.5</v>
      </c>
      <c r="K372" s="35">
        <f t="shared" si="29"/>
        <v>3108</v>
      </c>
      <c r="L372" s="16">
        <f t="shared" si="26"/>
        <v>2952.6</v>
      </c>
      <c r="M372" s="16">
        <f t="shared" si="27"/>
        <v>2953</v>
      </c>
      <c r="N372" s="36">
        <v>2953</v>
      </c>
      <c r="O372" s="37">
        <f t="shared" si="25"/>
        <v>3248.3</v>
      </c>
      <c r="P372" s="38"/>
    </row>
    <row r="373" spans="1:16" s="16" customFormat="1" ht="14.25">
      <c r="A373" s="145">
        <v>8</v>
      </c>
      <c r="B373" s="163" t="s">
        <v>235</v>
      </c>
      <c r="C373" s="145" t="s">
        <v>231</v>
      </c>
      <c r="D373" s="114" t="s">
        <v>468</v>
      </c>
      <c r="E373" s="200">
        <v>4080</v>
      </c>
      <c r="F373" s="165">
        <v>10</v>
      </c>
      <c r="G373" s="21">
        <v>1</v>
      </c>
      <c r="H373" s="32">
        <v>2829</v>
      </c>
      <c r="I373" s="33">
        <v>2263</v>
      </c>
      <c r="J373" s="34">
        <f t="shared" si="28"/>
        <v>2828.75</v>
      </c>
      <c r="K373" s="35">
        <f t="shared" si="29"/>
        <v>2829</v>
      </c>
      <c r="L373" s="16">
        <f t="shared" si="26"/>
        <v>2687.55</v>
      </c>
      <c r="M373" s="16">
        <f t="shared" si="27"/>
        <v>2688</v>
      </c>
      <c r="N373" s="36">
        <v>2688</v>
      </c>
      <c r="O373" s="37">
        <f t="shared" si="25"/>
        <v>2956.8</v>
      </c>
      <c r="P373" s="38"/>
    </row>
    <row r="374" spans="1:16" s="16" customFormat="1" ht="25.5">
      <c r="A374" s="52">
        <v>9</v>
      </c>
      <c r="B374" s="53" t="s">
        <v>236</v>
      </c>
      <c r="C374" s="52" t="s">
        <v>237</v>
      </c>
      <c r="D374" s="30" t="s">
        <v>691</v>
      </c>
      <c r="E374" s="200">
        <v>4714</v>
      </c>
      <c r="F374" s="165">
        <v>4</v>
      </c>
      <c r="G374" s="21"/>
      <c r="H374" s="32">
        <v>3268</v>
      </c>
      <c r="I374" s="33">
        <v>2614</v>
      </c>
      <c r="J374" s="34">
        <f t="shared" si="28"/>
        <v>3267.5</v>
      </c>
      <c r="K374" s="35">
        <f t="shared" si="29"/>
        <v>3268</v>
      </c>
      <c r="L374" s="16">
        <f t="shared" si="26"/>
        <v>3104.6</v>
      </c>
      <c r="M374" s="16">
        <f t="shared" si="27"/>
        <v>3105</v>
      </c>
      <c r="N374" s="36">
        <v>3105</v>
      </c>
      <c r="O374" s="37">
        <f t="shared" si="25"/>
        <v>3415.5</v>
      </c>
      <c r="P374" s="38"/>
    </row>
    <row r="375" spans="1:16" s="16" customFormat="1" ht="14.25">
      <c r="A375" s="28">
        <v>10</v>
      </c>
      <c r="B375" s="29" t="s">
        <v>238</v>
      </c>
      <c r="C375" s="28" t="s">
        <v>237</v>
      </c>
      <c r="D375" s="46" t="s">
        <v>692</v>
      </c>
      <c r="E375" s="200">
        <v>4391</v>
      </c>
      <c r="F375" s="71">
        <v>4</v>
      </c>
      <c r="G375" s="20"/>
      <c r="H375" s="32">
        <v>3045</v>
      </c>
      <c r="I375" s="33">
        <v>2436</v>
      </c>
      <c r="J375" s="34">
        <f t="shared" si="28"/>
        <v>3045</v>
      </c>
      <c r="K375" s="35">
        <f t="shared" si="29"/>
        <v>3045</v>
      </c>
      <c r="L375" s="16">
        <f t="shared" si="26"/>
        <v>2892.75</v>
      </c>
      <c r="M375" s="16">
        <f t="shared" si="27"/>
        <v>2893</v>
      </c>
      <c r="N375" s="36">
        <v>2893</v>
      </c>
      <c r="O375" s="37">
        <f t="shared" si="25"/>
        <v>3182.3</v>
      </c>
      <c r="P375" s="38"/>
    </row>
    <row r="376" spans="1:16" s="16" customFormat="1" ht="14.25">
      <c r="A376" s="28">
        <v>11</v>
      </c>
      <c r="B376" s="29" t="s">
        <v>239</v>
      </c>
      <c r="C376" s="28" t="s">
        <v>240</v>
      </c>
      <c r="D376" s="50"/>
      <c r="E376" s="200">
        <v>4391</v>
      </c>
      <c r="F376" s="71">
        <v>10</v>
      </c>
      <c r="G376" s="20">
        <v>1</v>
      </c>
      <c r="H376" s="32">
        <v>3045</v>
      </c>
      <c r="I376" s="33">
        <v>2436</v>
      </c>
      <c r="J376" s="34">
        <f t="shared" si="28"/>
        <v>3045</v>
      </c>
      <c r="K376" s="35">
        <f t="shared" si="29"/>
        <v>3045</v>
      </c>
      <c r="L376" s="16">
        <f t="shared" si="26"/>
        <v>2892.75</v>
      </c>
      <c r="M376" s="16">
        <f t="shared" si="27"/>
        <v>2893</v>
      </c>
      <c r="N376" s="36">
        <v>2893</v>
      </c>
      <c r="O376" s="37">
        <f t="shared" si="25"/>
        <v>3182.3</v>
      </c>
      <c r="P376" s="38"/>
    </row>
    <row r="377" spans="1:16" s="16" customFormat="1" ht="14.25">
      <c r="A377" s="28">
        <v>12</v>
      </c>
      <c r="B377" s="29" t="s">
        <v>276</v>
      </c>
      <c r="C377" s="28" t="s">
        <v>237</v>
      </c>
      <c r="D377" s="30" t="s">
        <v>693</v>
      </c>
      <c r="E377" s="200">
        <v>4912</v>
      </c>
      <c r="F377" s="71">
        <v>4</v>
      </c>
      <c r="G377" s="20"/>
      <c r="H377" s="32">
        <v>3405</v>
      </c>
      <c r="I377" s="33">
        <v>2724</v>
      </c>
      <c r="J377" s="34">
        <f t="shared" si="28"/>
        <v>3405</v>
      </c>
      <c r="K377" s="35">
        <f t="shared" si="29"/>
        <v>3405</v>
      </c>
      <c r="L377" s="16">
        <f t="shared" si="26"/>
        <v>3234.75</v>
      </c>
      <c r="M377" s="16">
        <f t="shared" si="27"/>
        <v>3235</v>
      </c>
      <c r="N377" s="36">
        <v>3235</v>
      </c>
      <c r="O377" s="37">
        <f t="shared" si="25"/>
        <v>3558.5</v>
      </c>
      <c r="P377" s="38"/>
    </row>
    <row r="378" spans="1:16" s="16" customFormat="1" ht="14.25">
      <c r="A378" s="28">
        <v>13</v>
      </c>
      <c r="B378" s="29" t="s">
        <v>277</v>
      </c>
      <c r="C378" s="28" t="s">
        <v>240</v>
      </c>
      <c r="D378" s="46"/>
      <c r="E378" s="200">
        <v>4391</v>
      </c>
      <c r="F378" s="71">
        <v>10</v>
      </c>
      <c r="G378" s="20"/>
      <c r="H378" s="32">
        <v>3045</v>
      </c>
      <c r="I378" s="33">
        <v>2436</v>
      </c>
      <c r="J378" s="34">
        <f t="shared" si="28"/>
        <v>3045</v>
      </c>
      <c r="K378" s="35">
        <f t="shared" si="29"/>
        <v>3045</v>
      </c>
      <c r="L378" s="16">
        <f t="shared" si="26"/>
        <v>2892.75</v>
      </c>
      <c r="M378" s="16">
        <f t="shared" si="27"/>
        <v>2893</v>
      </c>
      <c r="N378" s="36">
        <v>2893</v>
      </c>
      <c r="O378" s="37">
        <f t="shared" si="25"/>
        <v>3182.3</v>
      </c>
      <c r="P378" s="38"/>
    </row>
    <row r="379" spans="1:16" s="16" customFormat="1" ht="14.25">
      <c r="A379" s="52">
        <v>14</v>
      </c>
      <c r="B379" s="53" t="s">
        <v>241</v>
      </c>
      <c r="C379" s="195" t="s">
        <v>237</v>
      </c>
      <c r="D379" s="46" t="s">
        <v>243</v>
      </c>
      <c r="E379" s="200">
        <v>12452</v>
      </c>
      <c r="F379" s="165">
        <v>10</v>
      </c>
      <c r="G379" s="20"/>
      <c r="H379" s="32">
        <v>8634</v>
      </c>
      <c r="I379" s="33">
        <v>6907</v>
      </c>
      <c r="J379" s="34">
        <f t="shared" si="28"/>
        <v>8633.75</v>
      </c>
      <c r="K379" s="35">
        <f t="shared" si="29"/>
        <v>8634</v>
      </c>
      <c r="L379" s="16">
        <f t="shared" si="26"/>
        <v>8202.3</v>
      </c>
      <c r="M379" s="16">
        <f t="shared" si="27"/>
        <v>8203</v>
      </c>
      <c r="N379" s="36">
        <v>8203</v>
      </c>
      <c r="O379" s="37">
        <f t="shared" si="25"/>
        <v>9023.3</v>
      </c>
      <c r="P379" s="38"/>
    </row>
    <row r="380" spans="1:16" s="16" customFormat="1" ht="14.25">
      <c r="A380" s="52">
        <v>15</v>
      </c>
      <c r="B380" s="53" t="s">
        <v>242</v>
      </c>
      <c r="C380" s="195" t="s">
        <v>240</v>
      </c>
      <c r="D380" s="50" t="s">
        <v>134</v>
      </c>
      <c r="E380" s="200">
        <v>11875</v>
      </c>
      <c r="F380" s="165">
        <v>10</v>
      </c>
      <c r="G380" s="20">
        <v>3</v>
      </c>
      <c r="H380" s="32">
        <v>8234</v>
      </c>
      <c r="I380" s="33">
        <v>6587</v>
      </c>
      <c r="J380" s="34">
        <f t="shared" si="28"/>
        <v>8233.75</v>
      </c>
      <c r="K380" s="35">
        <f t="shared" si="29"/>
        <v>8234</v>
      </c>
      <c r="L380" s="16">
        <f t="shared" si="26"/>
        <v>7822.3</v>
      </c>
      <c r="M380" s="16">
        <f t="shared" si="27"/>
        <v>7823</v>
      </c>
      <c r="N380" s="36">
        <v>7823</v>
      </c>
      <c r="O380" s="37">
        <f t="shared" si="25"/>
        <v>8605.3</v>
      </c>
      <c r="P380" s="38"/>
    </row>
    <row r="381" spans="1:16" s="16" customFormat="1" ht="14.25">
      <c r="A381" s="28">
        <v>16</v>
      </c>
      <c r="B381" s="29" t="s">
        <v>355</v>
      </c>
      <c r="C381" s="28" t="s">
        <v>237</v>
      </c>
      <c r="D381" s="72" t="s">
        <v>344</v>
      </c>
      <c r="E381" s="200">
        <v>7151</v>
      </c>
      <c r="F381" s="71"/>
      <c r="G381" s="20"/>
      <c r="H381" s="32">
        <v>4958</v>
      </c>
      <c r="I381" s="33">
        <v>3966</v>
      </c>
      <c r="J381" s="34">
        <f t="shared" si="28"/>
        <v>4957.5</v>
      </c>
      <c r="K381" s="35">
        <f t="shared" si="29"/>
        <v>4958</v>
      </c>
      <c r="L381" s="16">
        <f t="shared" si="26"/>
        <v>4710.1</v>
      </c>
      <c r="M381" s="16">
        <f t="shared" si="27"/>
        <v>4711</v>
      </c>
      <c r="N381" s="36">
        <v>4711</v>
      </c>
      <c r="O381" s="37">
        <f t="shared" si="25"/>
        <v>5182.1</v>
      </c>
      <c r="P381" s="38"/>
    </row>
    <row r="382" spans="1:16" s="16" customFormat="1" ht="14.25">
      <c r="A382" s="28">
        <v>17</v>
      </c>
      <c r="B382" s="29" t="s">
        <v>356</v>
      </c>
      <c r="C382" s="28" t="s">
        <v>240</v>
      </c>
      <c r="D382" s="72"/>
      <c r="E382" s="200">
        <v>6243</v>
      </c>
      <c r="F382" s="71"/>
      <c r="G382" s="20"/>
      <c r="H382" s="32">
        <v>4329</v>
      </c>
      <c r="I382" s="33">
        <v>3463</v>
      </c>
      <c r="J382" s="34">
        <f t="shared" si="28"/>
        <v>4328.75</v>
      </c>
      <c r="K382" s="35">
        <f t="shared" si="29"/>
        <v>4329</v>
      </c>
      <c r="L382" s="16">
        <f t="shared" si="26"/>
        <v>4112.55</v>
      </c>
      <c r="M382" s="16">
        <f t="shared" si="27"/>
        <v>4113</v>
      </c>
      <c r="N382" s="36">
        <v>4113</v>
      </c>
      <c r="O382" s="37">
        <f t="shared" si="25"/>
        <v>4524.3</v>
      </c>
      <c r="P382" s="38"/>
    </row>
    <row r="383" spans="1:16" s="16" customFormat="1" ht="14.25">
      <c r="A383" s="28">
        <v>18</v>
      </c>
      <c r="B383" s="29" t="s">
        <v>244</v>
      </c>
      <c r="C383" s="79" t="s">
        <v>237</v>
      </c>
      <c r="D383" s="46" t="s">
        <v>245</v>
      </c>
      <c r="E383" s="200">
        <v>21405</v>
      </c>
      <c r="F383" s="71">
        <v>10</v>
      </c>
      <c r="G383" s="20"/>
      <c r="H383" s="32">
        <v>14843</v>
      </c>
      <c r="I383" s="33">
        <v>11874</v>
      </c>
      <c r="J383" s="34">
        <f t="shared" si="28"/>
        <v>14842.5</v>
      </c>
      <c r="K383" s="35">
        <f t="shared" si="29"/>
        <v>14843</v>
      </c>
      <c r="L383" s="16">
        <f t="shared" si="26"/>
        <v>14100.85</v>
      </c>
      <c r="M383" s="16">
        <f t="shared" si="27"/>
        <v>14101</v>
      </c>
      <c r="N383" s="36">
        <v>14101</v>
      </c>
      <c r="O383" s="37">
        <f t="shared" si="25"/>
        <v>15511.1</v>
      </c>
      <c r="P383" s="38"/>
    </row>
    <row r="384" spans="1:16" s="16" customFormat="1" ht="14.25">
      <c r="A384" s="52">
        <v>19</v>
      </c>
      <c r="B384" s="168" t="s">
        <v>246</v>
      </c>
      <c r="C384" s="195" t="s">
        <v>240</v>
      </c>
      <c r="D384" s="50"/>
      <c r="E384" s="200">
        <v>11762</v>
      </c>
      <c r="F384" s="71">
        <v>10</v>
      </c>
      <c r="G384" s="20"/>
      <c r="H384" s="32">
        <v>8155</v>
      </c>
      <c r="I384" s="33">
        <v>6524</v>
      </c>
      <c r="J384" s="34">
        <f t="shared" si="28"/>
        <v>8155</v>
      </c>
      <c r="K384" s="35">
        <f t="shared" si="29"/>
        <v>8155</v>
      </c>
      <c r="L384" s="16">
        <f t="shared" si="26"/>
        <v>7747.25</v>
      </c>
      <c r="M384" s="16">
        <f t="shared" si="27"/>
        <v>7748</v>
      </c>
      <c r="N384" s="36">
        <v>7748</v>
      </c>
      <c r="O384" s="37">
        <f t="shared" si="25"/>
        <v>8522.8</v>
      </c>
      <c r="P384" s="38"/>
    </row>
    <row r="385" spans="1:16" s="16" customFormat="1" ht="38.25">
      <c r="A385" s="145">
        <v>20</v>
      </c>
      <c r="B385" s="27" t="s">
        <v>247</v>
      </c>
      <c r="C385" s="192" t="s">
        <v>223</v>
      </c>
      <c r="D385" s="114" t="s">
        <v>694</v>
      </c>
      <c r="E385" s="200">
        <v>8440</v>
      </c>
      <c r="F385" s="165" t="s">
        <v>248</v>
      </c>
      <c r="G385" s="21">
        <v>3</v>
      </c>
      <c r="H385" s="32">
        <v>5852</v>
      </c>
      <c r="I385" s="33">
        <v>4681</v>
      </c>
      <c r="J385" s="34">
        <f t="shared" si="28"/>
        <v>5851.25</v>
      </c>
      <c r="K385" s="35">
        <f t="shared" si="29"/>
        <v>5852</v>
      </c>
      <c r="L385" s="16">
        <f t="shared" si="26"/>
        <v>5559.4</v>
      </c>
      <c r="M385" s="16">
        <f t="shared" si="27"/>
        <v>5560</v>
      </c>
      <c r="N385" s="36">
        <v>5560</v>
      </c>
      <c r="O385" s="37">
        <f t="shared" si="25"/>
        <v>6116</v>
      </c>
      <c r="P385" s="38"/>
    </row>
    <row r="386" spans="1:16" s="16" customFormat="1" ht="25.5">
      <c r="A386" s="52">
        <v>21</v>
      </c>
      <c r="B386" s="53" t="s">
        <v>249</v>
      </c>
      <c r="C386" s="196" t="s">
        <v>226</v>
      </c>
      <c r="D386" s="30" t="s">
        <v>469</v>
      </c>
      <c r="E386" s="200">
        <v>14951</v>
      </c>
      <c r="F386" s="165">
        <v>10</v>
      </c>
      <c r="G386" s="21">
        <v>3</v>
      </c>
      <c r="H386" s="32">
        <v>10367</v>
      </c>
      <c r="I386" s="33">
        <v>8293</v>
      </c>
      <c r="J386" s="34">
        <f t="shared" si="28"/>
        <v>10366.25</v>
      </c>
      <c r="K386" s="35">
        <f t="shared" si="29"/>
        <v>10367</v>
      </c>
      <c r="L386" s="16">
        <f t="shared" si="26"/>
        <v>9848.65</v>
      </c>
      <c r="M386" s="16">
        <f t="shared" si="27"/>
        <v>9849</v>
      </c>
      <c r="N386" s="36">
        <v>9849</v>
      </c>
      <c r="O386" s="37">
        <f t="shared" si="25"/>
        <v>10833.9</v>
      </c>
      <c r="P386" s="38"/>
    </row>
    <row r="387" spans="1:16" s="16" customFormat="1" ht="25.5">
      <c r="A387" s="28">
        <v>22</v>
      </c>
      <c r="B387" s="29" t="s">
        <v>250</v>
      </c>
      <c r="C387" s="192" t="s">
        <v>226</v>
      </c>
      <c r="D387" s="30" t="s">
        <v>695</v>
      </c>
      <c r="E387" s="200">
        <v>5154</v>
      </c>
      <c r="F387" s="71"/>
      <c r="G387" s="20">
        <v>1</v>
      </c>
      <c r="H387" s="32">
        <v>3573</v>
      </c>
      <c r="I387" s="33">
        <v>2858</v>
      </c>
      <c r="J387" s="34">
        <f t="shared" si="28"/>
        <v>3572.5</v>
      </c>
      <c r="K387" s="35">
        <f t="shared" si="29"/>
        <v>3573</v>
      </c>
      <c r="L387" s="16">
        <f t="shared" si="26"/>
        <v>3394.35</v>
      </c>
      <c r="M387" s="16">
        <f t="shared" si="27"/>
        <v>3395</v>
      </c>
      <c r="N387" s="36">
        <v>3395</v>
      </c>
      <c r="O387" s="37">
        <f t="shared" si="25"/>
        <v>3734.5</v>
      </c>
      <c r="P387" s="38"/>
    </row>
    <row r="388" spans="1:16" s="16" customFormat="1" ht="14.25">
      <c r="A388" s="52">
        <v>23</v>
      </c>
      <c r="B388" s="53" t="s">
        <v>251</v>
      </c>
      <c r="C388" s="196" t="s">
        <v>223</v>
      </c>
      <c r="D388" s="30" t="s">
        <v>470</v>
      </c>
      <c r="E388" s="200">
        <v>12250</v>
      </c>
      <c r="F388" s="165">
        <v>8</v>
      </c>
      <c r="G388" s="21">
        <v>4</v>
      </c>
      <c r="H388" s="32">
        <v>8494</v>
      </c>
      <c r="I388" s="33">
        <v>6795</v>
      </c>
      <c r="J388" s="34">
        <f t="shared" si="28"/>
        <v>8493.75</v>
      </c>
      <c r="K388" s="35">
        <f t="shared" si="29"/>
        <v>8494</v>
      </c>
      <c r="L388" s="16">
        <f t="shared" si="26"/>
        <v>8069.3</v>
      </c>
      <c r="M388" s="16">
        <f t="shared" si="27"/>
        <v>8070</v>
      </c>
      <c r="N388" s="36">
        <v>8070</v>
      </c>
      <c r="O388" s="37">
        <f t="shared" si="25"/>
        <v>8877</v>
      </c>
      <c r="P388" s="38"/>
    </row>
    <row r="389" spans="1:16" s="16" customFormat="1" ht="14.25">
      <c r="A389" s="52">
        <v>24</v>
      </c>
      <c r="B389" s="53" t="s">
        <v>252</v>
      </c>
      <c r="C389" s="196" t="s">
        <v>226</v>
      </c>
      <c r="D389" s="30" t="s">
        <v>471</v>
      </c>
      <c r="E389" s="200">
        <v>11788</v>
      </c>
      <c r="F389" s="165">
        <v>12</v>
      </c>
      <c r="G389" s="21">
        <v>4</v>
      </c>
      <c r="H389" s="32">
        <v>8173</v>
      </c>
      <c r="I389" s="33">
        <v>6538</v>
      </c>
      <c r="J389" s="34">
        <f t="shared" si="28"/>
        <v>8172.5</v>
      </c>
      <c r="K389" s="35">
        <f t="shared" si="29"/>
        <v>8173</v>
      </c>
      <c r="L389" s="16">
        <f t="shared" si="26"/>
        <v>7764.35</v>
      </c>
      <c r="M389" s="16">
        <f t="shared" si="27"/>
        <v>7765</v>
      </c>
      <c r="N389" s="36">
        <v>7765</v>
      </c>
      <c r="O389" s="37">
        <f t="shared" si="25"/>
        <v>8541.5</v>
      </c>
      <c r="P389" s="38"/>
    </row>
    <row r="390" spans="1:16" s="16" customFormat="1" ht="14.25">
      <c r="A390" s="52">
        <v>25</v>
      </c>
      <c r="B390" s="53" t="s">
        <v>253</v>
      </c>
      <c r="C390" s="197" t="s">
        <v>223</v>
      </c>
      <c r="D390" s="46" t="s">
        <v>345</v>
      </c>
      <c r="E390" s="200">
        <v>11260</v>
      </c>
      <c r="F390" s="165">
        <v>6</v>
      </c>
      <c r="G390" s="20">
        <v>4</v>
      </c>
      <c r="H390" s="32">
        <v>7807</v>
      </c>
      <c r="I390" s="33">
        <v>6245</v>
      </c>
      <c r="J390" s="34">
        <f t="shared" si="28"/>
        <v>7806.25</v>
      </c>
      <c r="K390" s="35">
        <f t="shared" si="29"/>
        <v>7807</v>
      </c>
      <c r="L390" s="16">
        <f t="shared" si="26"/>
        <v>7416.65</v>
      </c>
      <c r="M390" s="16">
        <f t="shared" si="27"/>
        <v>7417</v>
      </c>
      <c r="N390" s="36">
        <v>7417</v>
      </c>
      <c r="O390" s="37">
        <f t="shared" si="25"/>
        <v>8158.7</v>
      </c>
      <c r="P390" s="38"/>
    </row>
    <row r="391" spans="1:16" s="16" customFormat="1" ht="14.25">
      <c r="A391" s="52">
        <v>26</v>
      </c>
      <c r="B391" s="53" t="s">
        <v>254</v>
      </c>
      <c r="C391" s="197" t="s">
        <v>226</v>
      </c>
      <c r="D391" s="50"/>
      <c r="E391" s="200">
        <v>14160</v>
      </c>
      <c r="F391" s="165">
        <v>10</v>
      </c>
      <c r="G391" s="20">
        <v>4</v>
      </c>
      <c r="H391" s="32">
        <v>9818</v>
      </c>
      <c r="I391" s="33">
        <v>7854</v>
      </c>
      <c r="J391" s="34">
        <f t="shared" si="28"/>
        <v>9817.5</v>
      </c>
      <c r="K391" s="35">
        <f t="shared" si="29"/>
        <v>9818</v>
      </c>
      <c r="L391" s="16">
        <f t="shared" si="26"/>
        <v>9327.1</v>
      </c>
      <c r="M391" s="16">
        <f t="shared" si="27"/>
        <v>9328</v>
      </c>
      <c r="N391" s="36">
        <v>9328</v>
      </c>
      <c r="O391" s="37">
        <f t="shared" si="25"/>
        <v>10260.8</v>
      </c>
      <c r="P391" s="38"/>
    </row>
    <row r="392" spans="1:16" s="16" customFormat="1" ht="14.25">
      <c r="A392" s="28">
        <v>27</v>
      </c>
      <c r="B392" s="29" t="s">
        <v>255</v>
      </c>
      <c r="C392" s="192" t="s">
        <v>223</v>
      </c>
      <c r="D392" s="50" t="s">
        <v>256</v>
      </c>
      <c r="E392" s="200">
        <v>7817</v>
      </c>
      <c r="F392" s="71">
        <v>8</v>
      </c>
      <c r="G392" s="20">
        <v>6</v>
      </c>
      <c r="H392" s="32">
        <v>5420</v>
      </c>
      <c r="I392" s="33">
        <v>4336</v>
      </c>
      <c r="J392" s="34">
        <f t="shared" si="28"/>
        <v>5420</v>
      </c>
      <c r="K392" s="35">
        <f t="shared" si="29"/>
        <v>5420</v>
      </c>
      <c r="L392" s="16">
        <f t="shared" si="26"/>
        <v>5149</v>
      </c>
      <c r="M392" s="16">
        <f t="shared" si="27"/>
        <v>5149</v>
      </c>
      <c r="N392" s="36">
        <v>5149</v>
      </c>
      <c r="O392" s="37">
        <f t="shared" si="25"/>
        <v>5663.9</v>
      </c>
      <c r="P392" s="38"/>
    </row>
    <row r="393" spans="1:16" s="16" customFormat="1" ht="14.25">
      <c r="A393" s="28">
        <v>28</v>
      </c>
      <c r="B393" s="29" t="s">
        <v>257</v>
      </c>
      <c r="C393" s="192" t="s">
        <v>226</v>
      </c>
      <c r="D393" s="30" t="s">
        <v>256</v>
      </c>
      <c r="E393" s="200">
        <v>11610</v>
      </c>
      <c r="F393" s="71">
        <v>12</v>
      </c>
      <c r="G393" s="20">
        <v>4</v>
      </c>
      <c r="H393" s="32">
        <v>8050</v>
      </c>
      <c r="I393" s="33">
        <v>6440</v>
      </c>
      <c r="J393" s="34">
        <f t="shared" si="28"/>
        <v>8050</v>
      </c>
      <c r="K393" s="35">
        <f t="shared" si="29"/>
        <v>8050</v>
      </c>
      <c r="L393" s="16">
        <f t="shared" si="26"/>
        <v>7647.5</v>
      </c>
      <c r="M393" s="16">
        <f t="shared" si="27"/>
        <v>7648</v>
      </c>
      <c r="N393" s="36">
        <v>7648</v>
      </c>
      <c r="O393" s="37">
        <f t="shared" si="25"/>
        <v>8412.8</v>
      </c>
      <c r="P393" s="38"/>
    </row>
    <row r="394" spans="1:16" s="16" customFormat="1" ht="14.25">
      <c r="A394" s="28">
        <v>29</v>
      </c>
      <c r="B394" s="29" t="s">
        <v>364</v>
      </c>
      <c r="C394" s="192"/>
      <c r="D394" s="30" t="s">
        <v>365</v>
      </c>
      <c r="E394" s="200">
        <v>3675</v>
      </c>
      <c r="F394" s="71"/>
      <c r="G394" s="20"/>
      <c r="H394" s="32">
        <v>2548</v>
      </c>
      <c r="I394" s="33">
        <v>2038</v>
      </c>
      <c r="J394" s="34">
        <f t="shared" si="28"/>
        <v>2547.5</v>
      </c>
      <c r="K394" s="35">
        <f t="shared" si="29"/>
        <v>2548</v>
      </c>
      <c r="L394" s="16">
        <f t="shared" si="26"/>
        <v>2420.6</v>
      </c>
      <c r="M394" s="16">
        <f t="shared" si="27"/>
        <v>2421</v>
      </c>
      <c r="N394" s="36">
        <v>2421</v>
      </c>
      <c r="O394" s="37">
        <f t="shared" si="25"/>
        <v>2663.1</v>
      </c>
      <c r="P394" s="38"/>
    </row>
    <row r="395" spans="1:16" s="16" customFormat="1" ht="14.25">
      <c r="A395" s="28">
        <v>30</v>
      </c>
      <c r="B395" s="29" t="s">
        <v>258</v>
      </c>
      <c r="C395" s="28"/>
      <c r="D395" s="30" t="s">
        <v>166</v>
      </c>
      <c r="E395" s="200">
        <v>1302</v>
      </c>
      <c r="F395" s="71">
        <v>100</v>
      </c>
      <c r="G395" s="20">
        <v>0.2</v>
      </c>
      <c r="H395" s="32">
        <v>902</v>
      </c>
      <c r="I395" s="33">
        <v>721</v>
      </c>
      <c r="J395" s="34">
        <f t="shared" si="28"/>
        <v>901.25</v>
      </c>
      <c r="K395" s="35">
        <f t="shared" si="29"/>
        <v>902</v>
      </c>
      <c r="L395" s="16">
        <f t="shared" si="26"/>
        <v>856.9</v>
      </c>
      <c r="M395" s="16">
        <f t="shared" si="27"/>
        <v>857</v>
      </c>
      <c r="N395" s="36">
        <v>857</v>
      </c>
      <c r="O395" s="37">
        <f t="shared" si="25"/>
        <v>942.7</v>
      </c>
      <c r="P395" s="38"/>
    </row>
    <row r="396" spans="1:16" s="16" customFormat="1" ht="25.5">
      <c r="A396" s="28">
        <v>31</v>
      </c>
      <c r="B396" s="29" t="s">
        <v>259</v>
      </c>
      <c r="C396" s="28"/>
      <c r="D396" s="30" t="s">
        <v>542</v>
      </c>
      <c r="E396" s="200">
        <v>777</v>
      </c>
      <c r="F396" s="71">
        <v>100</v>
      </c>
      <c r="G396" s="20">
        <v>0.1</v>
      </c>
      <c r="H396" s="32">
        <v>538</v>
      </c>
      <c r="I396" s="33">
        <v>430</v>
      </c>
      <c r="J396" s="34">
        <f t="shared" si="28"/>
        <v>537.5</v>
      </c>
      <c r="K396" s="35">
        <f t="shared" si="29"/>
        <v>538</v>
      </c>
      <c r="L396" s="16">
        <f t="shared" si="26"/>
        <v>511.1</v>
      </c>
      <c r="M396" s="16">
        <f t="shared" si="27"/>
        <v>512</v>
      </c>
      <c r="N396" s="36">
        <v>512</v>
      </c>
      <c r="O396" s="37">
        <f t="shared" si="25"/>
        <v>563.2</v>
      </c>
      <c r="P396" s="38"/>
    </row>
    <row r="397" spans="1:16" s="16" customFormat="1" ht="25.5">
      <c r="A397" s="52">
        <v>32</v>
      </c>
      <c r="B397" s="168" t="s">
        <v>260</v>
      </c>
      <c r="C397" s="52"/>
      <c r="D397" s="46" t="s">
        <v>261</v>
      </c>
      <c r="E397" s="214">
        <v>843</v>
      </c>
      <c r="F397" s="165">
        <v>100</v>
      </c>
      <c r="G397" s="21">
        <v>0.1</v>
      </c>
      <c r="H397" s="32">
        <v>584</v>
      </c>
      <c r="I397" s="215">
        <v>467</v>
      </c>
      <c r="J397" s="34">
        <f t="shared" si="28"/>
        <v>583.75</v>
      </c>
      <c r="K397" s="35">
        <f t="shared" si="29"/>
        <v>584</v>
      </c>
      <c r="L397" s="16">
        <f t="shared" si="26"/>
        <v>554.8</v>
      </c>
      <c r="M397" s="16">
        <f t="shared" si="27"/>
        <v>555</v>
      </c>
      <c r="N397" s="36">
        <v>555</v>
      </c>
      <c r="O397" s="37">
        <f>N397*110/100</f>
        <v>610.5</v>
      </c>
      <c r="P397" s="38"/>
    </row>
    <row r="398" spans="1:7" s="217" customFormat="1" ht="15">
      <c r="A398" s="225"/>
      <c r="B398" s="226"/>
      <c r="C398" s="226"/>
      <c r="D398" s="227"/>
      <c r="E398" s="213"/>
      <c r="F398" s="228"/>
      <c r="G398" s="229"/>
    </row>
    <row r="399" spans="1:7" s="217" customFormat="1" ht="15">
      <c r="A399" s="216"/>
      <c r="D399" s="218"/>
      <c r="E399" s="219"/>
      <c r="F399" s="220"/>
      <c r="G399" s="221"/>
    </row>
    <row r="400" spans="1:7" s="217" customFormat="1" ht="15">
      <c r="A400" s="216"/>
      <c r="D400" s="218"/>
      <c r="E400" s="219"/>
      <c r="F400" s="220"/>
      <c r="G400" s="221"/>
    </row>
    <row r="401" spans="1:7" s="217" customFormat="1" ht="15">
      <c r="A401" s="216"/>
      <c r="D401" s="218"/>
      <c r="E401" s="219"/>
      <c r="F401" s="220"/>
      <c r="G401" s="221"/>
    </row>
    <row r="402" spans="1:7" s="217" customFormat="1" ht="15">
      <c r="A402" s="216"/>
      <c r="D402" s="218"/>
      <c r="E402" s="219"/>
      <c r="F402" s="220"/>
      <c r="G402" s="221"/>
    </row>
    <row r="403" spans="1:7" s="217" customFormat="1" ht="15">
      <c r="A403" s="216"/>
      <c r="D403" s="218"/>
      <c r="E403" s="219"/>
      <c r="F403" s="220"/>
      <c r="G403" s="221"/>
    </row>
    <row r="404" spans="1:7" s="217" customFormat="1" ht="15">
      <c r="A404" s="216"/>
      <c r="D404" s="218"/>
      <c r="E404" s="219"/>
      <c r="F404" s="220"/>
      <c r="G404" s="221"/>
    </row>
    <row r="405" spans="1:7" s="217" customFormat="1" ht="15">
      <c r="A405" s="216"/>
      <c r="D405" s="218"/>
      <c r="E405" s="219"/>
      <c r="F405" s="220"/>
      <c r="G405" s="221"/>
    </row>
    <row r="406" spans="1:7" s="217" customFormat="1" ht="15">
      <c r="A406" s="216"/>
      <c r="D406" s="218"/>
      <c r="E406" s="219"/>
      <c r="F406" s="220"/>
      <c r="G406" s="221"/>
    </row>
    <row r="407" spans="1:7" s="217" customFormat="1" ht="15">
      <c r="A407" s="216"/>
      <c r="D407" s="218"/>
      <c r="E407" s="219"/>
      <c r="F407" s="220"/>
      <c r="G407" s="221"/>
    </row>
    <row r="408" spans="1:7" s="217" customFormat="1" ht="15">
      <c r="A408" s="216"/>
      <c r="D408" s="218"/>
      <c r="E408" s="219"/>
      <c r="F408" s="220"/>
      <c r="G408" s="221"/>
    </row>
    <row r="409" spans="1:7" s="217" customFormat="1" ht="15">
      <c r="A409" s="216"/>
      <c r="D409" s="218"/>
      <c r="E409" s="219"/>
      <c r="F409" s="220"/>
      <c r="G409" s="221"/>
    </row>
    <row r="410" spans="1:7" s="217" customFormat="1" ht="15">
      <c r="A410" s="216"/>
      <c r="D410" s="218"/>
      <c r="E410" s="219"/>
      <c r="F410" s="220"/>
      <c r="G410" s="221"/>
    </row>
    <row r="411" spans="1:7" s="217" customFormat="1" ht="15">
      <c r="A411" s="216"/>
      <c r="D411" s="218"/>
      <c r="E411" s="219"/>
      <c r="F411" s="220"/>
      <c r="G411" s="221"/>
    </row>
    <row r="412" spans="1:7" s="217" customFormat="1" ht="15">
      <c r="A412" s="216"/>
      <c r="D412" s="218"/>
      <c r="E412" s="219"/>
      <c r="F412" s="220"/>
      <c r="G412" s="221"/>
    </row>
    <row r="413" spans="1:7" s="217" customFormat="1" ht="15">
      <c r="A413" s="216"/>
      <c r="D413" s="218"/>
      <c r="E413" s="219"/>
      <c r="F413" s="220"/>
      <c r="G413" s="221"/>
    </row>
    <row r="414" spans="1:7" s="217" customFormat="1" ht="15">
      <c r="A414" s="216"/>
      <c r="D414" s="218"/>
      <c r="E414" s="219"/>
      <c r="F414" s="220"/>
      <c r="G414" s="221"/>
    </row>
    <row r="415" spans="1:7" s="217" customFormat="1" ht="15">
      <c r="A415" s="216"/>
      <c r="D415" s="218"/>
      <c r="E415" s="219"/>
      <c r="F415" s="220"/>
      <c r="G415" s="221"/>
    </row>
    <row r="416" spans="1:7" s="217" customFormat="1" ht="15">
      <c r="A416" s="216"/>
      <c r="D416" s="218"/>
      <c r="E416" s="219"/>
      <c r="F416" s="220"/>
      <c r="G416" s="221"/>
    </row>
    <row r="417" spans="1:7" s="217" customFormat="1" ht="15">
      <c r="A417" s="216"/>
      <c r="D417" s="218"/>
      <c r="E417" s="219"/>
      <c r="F417" s="220"/>
      <c r="G417" s="221"/>
    </row>
  </sheetData>
  <sheetProtection/>
  <mergeCells count="2">
    <mergeCell ref="A8:G8"/>
    <mergeCell ref="A10:G10"/>
  </mergeCells>
  <printOptions/>
  <pageMargins left="0.25" right="0.25" top="0.75" bottom="0.75" header="0.3" footer="0.3"/>
  <pageSetup fitToHeight="0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Пользователь</cp:lastModifiedBy>
  <cp:lastPrinted>2023-08-30T10:24:37Z</cp:lastPrinted>
  <dcterms:created xsi:type="dcterms:W3CDTF">2009-11-15T18:52:23Z</dcterms:created>
  <dcterms:modified xsi:type="dcterms:W3CDTF">2023-12-06T12:41:58Z</dcterms:modified>
  <cp:category/>
  <cp:version/>
  <cp:contentType/>
  <cp:contentStatus/>
</cp:coreProperties>
</file>